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SOiSD\"/>
    </mc:Choice>
  </mc:AlternateContent>
  <xr:revisionPtr revIDLastSave="0" documentId="13_ncr:1_{518C6F07-EC81-4538-9DF0-C4B60D9578E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mmary table" sheetId="16" r:id="rId1"/>
    <sheet name="PC Ranking" sheetId="15" r:id="rId2"/>
    <sheet name="PC for Ind.Customers" sheetId="11" r:id="rId3"/>
    <sheet name="PC for Business" sheetId="12" r:id="rId4"/>
    <sheet name="LCV up to 3.5t" sheetId="7" r:id="rId5"/>
    <sheet name="PC &amp; LCV up to 3.5t" sheetId="1" r:id="rId6"/>
  </sheets>
  <externalReferences>
    <externalReference r:id="rId7"/>
  </externalReferences>
  <definedNames>
    <definedName name="Mnth">[1]INDEX!$E$16</definedName>
    <definedName name="Yr">[1]INDEX!$E$21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6" l="1"/>
  <c r="G7" i="16"/>
  <c r="F7" i="16"/>
  <c r="D7" i="16"/>
  <c r="C7" i="16"/>
  <c r="E7" i="16" s="1"/>
  <c r="S67" i="7" l="1"/>
  <c r="S68" i="7" s="1"/>
  <c r="T68" i="7" s="1"/>
  <c r="Q67" i="7"/>
  <c r="R67" i="7" s="1"/>
  <c r="J67" i="7"/>
  <c r="F67" i="7"/>
  <c r="D67" i="7"/>
  <c r="S61" i="15"/>
  <c r="Q61" i="15"/>
  <c r="R61" i="15" s="1"/>
  <c r="S60" i="15"/>
  <c r="T60" i="15" s="1"/>
  <c r="Q60" i="15"/>
  <c r="R60" i="15" s="1"/>
  <c r="S96" i="15"/>
  <c r="T96" i="15" s="1"/>
  <c r="Q96" i="15"/>
  <c r="U96" i="15" s="1"/>
  <c r="S95" i="15"/>
  <c r="T95" i="15" s="1"/>
  <c r="Q95" i="15"/>
  <c r="T61" i="15"/>
  <c r="J96" i="15"/>
  <c r="F96" i="15"/>
  <c r="G96" i="15" s="1"/>
  <c r="D96" i="15"/>
  <c r="E96" i="15" s="1"/>
  <c r="K96" i="15" s="1"/>
  <c r="J95" i="15"/>
  <c r="F95" i="15"/>
  <c r="G95" i="15" s="1"/>
  <c r="D95" i="15"/>
  <c r="H95" i="15" s="1"/>
  <c r="J61" i="15"/>
  <c r="F61" i="15"/>
  <c r="G61" i="15" s="1"/>
  <c r="D61" i="15"/>
  <c r="E61" i="15" s="1"/>
  <c r="K61" i="15" s="1"/>
  <c r="J60" i="15"/>
  <c r="F60" i="15"/>
  <c r="G60" i="15" s="1"/>
  <c r="D60" i="15"/>
  <c r="H60" i="15" s="1"/>
  <c r="Q70" i="12"/>
  <c r="R70" i="12" s="1"/>
  <c r="S70" i="12"/>
  <c r="T70" i="12" s="1"/>
  <c r="Q70" i="11"/>
  <c r="R70" i="11" s="1"/>
  <c r="S70" i="11"/>
  <c r="T70" i="11" s="1"/>
  <c r="S32" i="7"/>
  <c r="T32" i="7" s="1"/>
  <c r="Q32" i="7"/>
  <c r="J32" i="7"/>
  <c r="F32" i="7"/>
  <c r="D32" i="7"/>
  <c r="E32" i="7"/>
  <c r="K32" i="7" s="1"/>
  <c r="S31" i="7"/>
  <c r="T31" i="7" s="1"/>
  <c r="Q31" i="7"/>
  <c r="J31" i="7"/>
  <c r="F31" i="7"/>
  <c r="G31" i="7" s="1"/>
  <c r="D31" i="7"/>
  <c r="H31" i="7" s="1"/>
  <c r="D70" i="11"/>
  <c r="E70" i="11" s="1"/>
  <c r="F70" i="11"/>
  <c r="G70" i="11" s="1"/>
  <c r="J70" i="11"/>
  <c r="J68" i="7"/>
  <c r="S33" i="11"/>
  <c r="T33" i="11" s="1"/>
  <c r="Q33" i="11"/>
  <c r="R33" i="11" s="1"/>
  <c r="S32" i="11"/>
  <c r="T32" i="11" s="1"/>
  <c r="Q32" i="11"/>
  <c r="R32" i="11" s="1"/>
  <c r="Q69" i="11"/>
  <c r="S69" i="11"/>
  <c r="T69" i="11" s="1"/>
  <c r="D31" i="1"/>
  <c r="E31" i="1" s="1"/>
  <c r="F31" i="1"/>
  <c r="H31" i="1" s="1"/>
  <c r="I31" i="1"/>
  <c r="K31" i="1"/>
  <c r="L31" i="1" s="1"/>
  <c r="M31" i="1"/>
  <c r="N31" i="1" s="1"/>
  <c r="D32" i="1"/>
  <c r="F32" i="1"/>
  <c r="G32" i="1" s="1"/>
  <c r="I32" i="1"/>
  <c r="K32" i="1"/>
  <c r="L32" i="1" s="1"/>
  <c r="M32" i="1"/>
  <c r="N32" i="1" s="1"/>
  <c r="E67" i="7"/>
  <c r="D68" i="7"/>
  <c r="G67" i="7"/>
  <c r="D32" i="12"/>
  <c r="E32" i="12" s="1"/>
  <c r="F32" i="12"/>
  <c r="G32" i="12" s="1"/>
  <c r="J32" i="12"/>
  <c r="Q32" i="12"/>
  <c r="S32" i="12"/>
  <c r="T32" i="12" s="1"/>
  <c r="D33" i="12"/>
  <c r="E33" i="12" s="1"/>
  <c r="F33" i="12"/>
  <c r="G33" i="12" s="1"/>
  <c r="J33" i="12"/>
  <c r="Q33" i="12"/>
  <c r="S33" i="12"/>
  <c r="T33" i="12" s="1"/>
  <c r="D69" i="12"/>
  <c r="E69" i="12" s="1"/>
  <c r="F69" i="12"/>
  <c r="G69" i="12" s="1"/>
  <c r="J69" i="12"/>
  <c r="Q69" i="12"/>
  <c r="R69" i="12" s="1"/>
  <c r="S69" i="12"/>
  <c r="T69" i="12" s="1"/>
  <c r="D70" i="12"/>
  <c r="E70" i="12" s="1"/>
  <c r="F70" i="12"/>
  <c r="G70" i="12" s="1"/>
  <c r="J70" i="12"/>
  <c r="K70" i="12" s="1"/>
  <c r="D32" i="11"/>
  <c r="F32" i="11"/>
  <c r="G32" i="11" s="1"/>
  <c r="J32" i="11"/>
  <c r="D33" i="11"/>
  <c r="E33" i="11" s="1"/>
  <c r="F33" i="11"/>
  <c r="G33" i="11" s="1"/>
  <c r="J33" i="11"/>
  <c r="D69" i="11"/>
  <c r="F69" i="11"/>
  <c r="G69" i="11"/>
  <c r="J69" i="11"/>
  <c r="H69" i="12" l="1"/>
  <c r="K69" i="12"/>
  <c r="U33" i="12"/>
  <c r="H32" i="1"/>
  <c r="U69" i="11"/>
  <c r="H69" i="11"/>
  <c r="U32" i="11"/>
  <c r="H32" i="11"/>
  <c r="U69" i="12"/>
  <c r="R33" i="12"/>
  <c r="U32" i="12"/>
  <c r="K32" i="12"/>
  <c r="J31" i="1"/>
  <c r="O32" i="1"/>
  <c r="O31" i="1"/>
  <c r="G31" i="1"/>
  <c r="U31" i="7"/>
  <c r="H67" i="7"/>
  <c r="U32" i="7"/>
  <c r="F68" i="7"/>
  <c r="G68" i="7" s="1"/>
  <c r="K68" i="7"/>
  <c r="E68" i="7"/>
  <c r="K67" i="7"/>
  <c r="E31" i="7"/>
  <c r="K31" i="7" s="1"/>
  <c r="T67" i="7"/>
  <c r="U70" i="12"/>
  <c r="H70" i="12"/>
  <c r="R32" i="12"/>
  <c r="K33" i="12"/>
  <c r="H33" i="12"/>
  <c r="H32" i="12"/>
  <c r="U70" i="11"/>
  <c r="R69" i="11"/>
  <c r="K70" i="11"/>
  <c r="H70" i="11"/>
  <c r="K69" i="11"/>
  <c r="E69" i="11"/>
  <c r="H33" i="11"/>
  <c r="U33" i="11"/>
  <c r="K33" i="11"/>
  <c r="E32" i="11"/>
  <c r="K32" i="11"/>
  <c r="U60" i="15"/>
  <c r="U61" i="15"/>
  <c r="U95" i="15"/>
  <c r="R96" i="15"/>
  <c r="H96" i="15"/>
  <c r="R95" i="15"/>
  <c r="J32" i="1"/>
  <c r="E32" i="1"/>
  <c r="Q68" i="7"/>
  <c r="U67" i="7"/>
  <c r="H32" i="7"/>
  <c r="R31" i="7"/>
  <c r="R32" i="7"/>
  <c r="G32" i="7"/>
  <c r="H61" i="15"/>
  <c r="E95" i="15"/>
  <c r="K95" i="15" s="1"/>
  <c r="E60" i="15"/>
  <c r="K60" i="15" s="1"/>
  <c r="H68" i="7" l="1"/>
  <c r="U68" i="7"/>
  <c r="R68" i="7"/>
</calcChain>
</file>

<file path=xl/sharedStrings.xml><?xml version="1.0" encoding="utf-8"?>
<sst xmlns="http://schemas.openxmlformats.org/spreadsheetml/2006/main" count="946" uniqueCount="204">
  <si>
    <t>Pozycja</t>
  </si>
  <si>
    <t>Marka</t>
  </si>
  <si>
    <t>Udział %</t>
  </si>
  <si>
    <t>PZPM*</t>
  </si>
  <si>
    <t>Sztuki / Units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</si>
  <si>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</si>
  <si>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</si>
  <si>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</si>
  <si>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</si>
  <si>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</si>
  <si>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</si>
  <si>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</si>
  <si>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</si>
  <si>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</si>
  <si>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Pierwsze rejestracje NOWYCH samochodów osobowych i dostawczych, udział w rynku %</t>
  </si>
  <si>
    <t>First Registrations of NEW PC and LCV up to 3.5T, Market Share %</t>
  </si>
  <si>
    <t>BMW</t>
  </si>
  <si>
    <t>SKODA</t>
  </si>
  <si>
    <t>VOLKSWAGEN</t>
  </si>
  <si>
    <t>TOYOTA</t>
  </si>
  <si>
    <t>OPEL</t>
  </si>
  <si>
    <t>FORD</t>
  </si>
  <si>
    <t>KIA</t>
  </si>
  <si>
    <t>HYUNDAI</t>
  </si>
  <si>
    <t>RENAULT</t>
  </si>
  <si>
    <t>NISSAN</t>
  </si>
  <si>
    <t>FIAT</t>
  </si>
  <si>
    <t>PEUGEOT</t>
  </si>
  <si>
    <t>CITROEN</t>
  </si>
  <si>
    <t>DACIA</t>
  </si>
  <si>
    <t>SUZUKI</t>
  </si>
  <si>
    <t>MERCEDES-BENZ</t>
  </si>
  <si>
    <t>AUDI</t>
  </si>
  <si>
    <t>VOLVO</t>
  </si>
  <si>
    <t>RAZEM / TOTAL</t>
  </si>
  <si>
    <t>Skoda Octavia</t>
  </si>
  <si>
    <t>Dacia Duster</t>
  </si>
  <si>
    <t>Toyota Yaris</t>
  </si>
  <si>
    <t>Kia Sportage</t>
  </si>
  <si>
    <t>Model</t>
  </si>
  <si>
    <t>RAZEM 1-20</t>
  </si>
  <si>
    <t>Skoda Superb</t>
  </si>
  <si>
    <t>Zmiana poz r/r</t>
  </si>
  <si>
    <t>Ch position y/y</t>
  </si>
  <si>
    <t>IVECO</t>
  </si>
  <si>
    <t>Toyota Corolla</t>
  </si>
  <si>
    <t>Hyundai Tucson</t>
  </si>
  <si>
    <t>Toyota C-HR</t>
  </si>
  <si>
    <t>MAN</t>
  </si>
  <si>
    <t>Renault Master</t>
  </si>
  <si>
    <t>Iveco Daily</t>
  </si>
  <si>
    <t>Ford Transit</t>
  </si>
  <si>
    <t>RAZEM 1-10</t>
  </si>
  <si>
    <t>Mercedes-Benz Sprinter</t>
  </si>
  <si>
    <t>Skoda Kamiq</t>
  </si>
  <si>
    <t>LEXUS</t>
  </si>
  <si>
    <t>Zmiana poz
r/r</t>
  </si>
  <si>
    <t>Ch. Position
y/y</t>
  </si>
  <si>
    <t>Volkswagen T-Roc</t>
  </si>
  <si>
    <t>Toyota Proace City</t>
  </si>
  <si>
    <t xml:space="preserve">   Source: PZPM on the basis of CEP (Central Register of Vehicles)</t>
  </si>
  <si>
    <t>* PZPM na podstawie CEP (Centralnej Ewidencji Pojazdów)</t>
  </si>
  <si>
    <t>Dacia Sandero</t>
  </si>
  <si>
    <t>Toyota Yaris Cross</t>
  </si>
  <si>
    <t>ISUZU</t>
  </si>
  <si>
    <t>Volvo XC60</t>
  </si>
  <si>
    <t>Fiat Ducato</t>
  </si>
  <si>
    <t>Ford Transit Custom</t>
  </si>
  <si>
    <t>Volkswagen Crafter</t>
  </si>
  <si>
    <t>CUPRA</t>
  </si>
  <si>
    <t>Nissan Qashqai</t>
  </si>
  <si>
    <t>Mercedes-Benz Klasa GLC</t>
  </si>
  <si>
    <t>Renault Captur</t>
  </si>
  <si>
    <t>MG</t>
  </si>
  <si>
    <t>HONDA</t>
  </si>
  <si>
    <t>Skoda Kodiaq</t>
  </si>
  <si>
    <t>Ford Ranger</t>
  </si>
  <si>
    <t>Toyota Aygo X</t>
  </si>
  <si>
    <t>Skoda Scala</t>
  </si>
  <si>
    <t>MG HS</t>
  </si>
  <si>
    <t>SEAT</t>
  </si>
  <si>
    <t>Volkswagen T-Cross</t>
  </si>
  <si>
    <t>Audi Q5</t>
  </si>
  <si>
    <t>Toyota Proace Max</t>
  </si>
  <si>
    <t>BENIMAR</t>
  </si>
  <si>
    <t>MAXUS</t>
  </si>
  <si>
    <t>Volkswagen Golf</t>
  </si>
  <si>
    <t>OMODA</t>
  </si>
  <si>
    <t>MG ZS</t>
  </si>
  <si>
    <t>Toyota Corolla Cross</t>
  </si>
  <si>
    <t>JAECOO</t>
  </si>
  <si>
    <t>BYD</t>
  </si>
  <si>
    <t>CHERY</t>
  </si>
  <si>
    <t>MAZDA</t>
  </si>
  <si>
    <t>BAIC</t>
  </si>
  <si>
    <t>MINI</t>
  </si>
  <si>
    <t>LEAPMOTOR</t>
  </si>
  <si>
    <t>JEEP</t>
  </si>
  <si>
    <t>TESLA</t>
  </si>
  <si>
    <t>ALFA ROMEO</t>
  </si>
  <si>
    <t>LAND ROVER</t>
  </si>
  <si>
    <t>PORSCHE</t>
  </si>
  <si>
    <t>JAC</t>
  </si>
  <si>
    <t>GAC</t>
  </si>
  <si>
    <t>GEELY</t>
  </si>
  <si>
    <t>XPENG</t>
  </si>
  <si>
    <t>DONGFENG</t>
  </si>
  <si>
    <t>DS</t>
  </si>
  <si>
    <t>MITSUBISHI</t>
  </si>
  <si>
    <t>JETOUR</t>
  </si>
  <si>
    <t>KGM</t>
  </si>
  <si>
    <t>HONGQI</t>
  </si>
  <si>
    <t>SUBARU</t>
  </si>
  <si>
    <t>FORTHING</t>
  </si>
  <si>
    <t>BESTUNE</t>
  </si>
  <si>
    <t>RAZEM 1-50</t>
  </si>
  <si>
    <t>Cupra Formentor</t>
  </si>
  <si>
    <t>BMW X3</t>
  </si>
  <si>
    <t>Volkswagen Caddy</t>
  </si>
  <si>
    <t>Rejestracje nowych samochodów osobowych na Inywidualnych Klentów,
ranking modeli - 2026 narastająco</t>
  </si>
  <si>
    <t>Registrations of New PC For Individual Customers, Top Models - 2026 YTD</t>
  </si>
  <si>
    <t>Rejestracje nowych samochodów osobowych na KLIENTÓW INDYWIDUALNYCH,
ranking marek - 2026 narastająco</t>
  </si>
  <si>
    <t>Registrations of New PC For Indywidual Customers, Top Makes - 2026 YTD</t>
  </si>
  <si>
    <t>Dacia Bigster</t>
  </si>
  <si>
    <t>Rejestracje nowych samochodów osobowych na REGON,
ranking modeli - 2026 narastająco</t>
  </si>
  <si>
    <t>Rejestracje nowych samochodów osobowych na REGON,
ranking marek - 2026 narastająco</t>
  </si>
  <si>
    <t>Registrations of New PC For Business Activity, Top Makes - 2026 YTD</t>
  </si>
  <si>
    <t>Rejestracje nowych samochodów dostawczych OGÓŁEM, ranking marek - 2026 narastająco</t>
  </si>
  <si>
    <t>Registrations of new LCV, Top Brands - 2026 YTD</t>
  </si>
  <si>
    <t>Rejestracje nowych samochodów dostawczych do 3,5T, ranking modeli - 2026 narastająco</t>
  </si>
  <si>
    <t>Registrations of new LCV up to 3.5T, Top Models - 2026 YTD</t>
  </si>
  <si>
    <t>Rejestracje nowych samochodów osobowych OGÓŁEM, ranking marek - 2026 narastająco</t>
  </si>
  <si>
    <t>Registrations of new PC, Top Brands - 2026 YTD</t>
  </si>
  <si>
    <t>Rejestracje nowych samochodów osobowych OGÓŁEM, ranking modeli - 2026 narastająco</t>
  </si>
  <si>
    <t>Registrations of new PC, Top Models - 2026 YTD</t>
  </si>
  <si>
    <t>MCLOUIS</t>
  </si>
  <si>
    <t>Renault Trafic</t>
  </si>
  <si>
    <t>Toyota Proace</t>
  </si>
  <si>
    <t>Opel Combo</t>
  </si>
  <si>
    <t>Volkswagen Transporter</t>
  </si>
  <si>
    <t>Opel Movano</t>
  </si>
  <si>
    <t>Fiat Doblo</t>
  </si>
  <si>
    <t>Renault Kangoo</t>
  </si>
  <si>
    <t>PIAGGIO</t>
  </si>
  <si>
    <t>Ford Transit Courier</t>
  </si>
  <si>
    <t>Fiat Scudo</t>
  </si>
  <si>
    <t>CHANGAN</t>
  </si>
  <si>
    <t>Omoda 5</t>
  </si>
  <si>
    <t>Skoda Fabia</t>
  </si>
  <si>
    <t>BYD Seal U</t>
  </si>
  <si>
    <t>Volkswagen Tiguan</t>
  </si>
  <si>
    <t>Sierpień</t>
  </si>
  <si>
    <t>August</t>
  </si>
  <si>
    <t>Sie/Lip
Zmiana %</t>
  </si>
  <si>
    <t>Aug/Jul Ch %</t>
  </si>
  <si>
    <t>FOTON</t>
  </si>
  <si>
    <t>Audi A3</t>
  </si>
  <si>
    <t>Chery Tiggo 7</t>
  </si>
  <si>
    <t>Wrzesień</t>
  </si>
  <si>
    <t>September</t>
  </si>
  <si>
    <t>Wrz/Sie
Zmiana %</t>
  </si>
  <si>
    <t>Sep/Aug Ch %</t>
  </si>
  <si>
    <t>Wrz/Sie
Zmiana poz</t>
  </si>
  <si>
    <t>Sep/Aug Ch position</t>
  </si>
  <si>
    <t>Rok narastająco Styczeń -Wrzesień</t>
  </si>
  <si>
    <t>YTD January - September</t>
  </si>
  <si>
    <t/>
  </si>
  <si>
    <t>SUN LIVING</t>
  </si>
  <si>
    <t>Toyota Hilux</t>
  </si>
  <si>
    <t>JAC T9</t>
  </si>
  <si>
    <t>Peugeot Partner</t>
  </si>
  <si>
    <t>Rejestracje nowych samochodów osobowych na KLIENTÓW INDYWIDUALNYCH, ranking modeli - Wrzesień 2026</t>
  </si>
  <si>
    <t>Registrations of New PC For Individual Customers, Top Models - September 2026</t>
  </si>
  <si>
    <t>Mazda CX-5</t>
  </si>
  <si>
    <t>Toyota RAV4</t>
  </si>
  <si>
    <t>Rejestracje nowych samochodów osobowych na KLIENTÓW INDYWIDUALNYCH, ranking marek - Wrzesień 2026</t>
  </si>
  <si>
    <t>Registrations of New PC For Individual Customers, Top Makes - September 2026</t>
  </si>
  <si>
    <t>Rejestracje nowych samochodów osobowych na REGON, ranking modeli - Wrzesień 2026</t>
  </si>
  <si>
    <t>Registrations of New PC For Business Activity, Top Models - September 2026</t>
  </si>
  <si>
    <t>Skoda Karoq</t>
  </si>
  <si>
    <t>Rejestracje nowych samochodów osobowych na REGON, ranking marek - Wrzesień 2026</t>
  </si>
  <si>
    <t>Registrations of New PC For Business Activity, Top Makes - September 2026</t>
  </si>
  <si>
    <t>Rejestracje nowych samochodów osobowych OGÓŁEM, ranking modeli - Wrzesień 2026</t>
  </si>
  <si>
    <t>Registrations of new PC, Top Models - September 2026</t>
  </si>
  <si>
    <t>Rejestracje nowych samochodów osobowych OGÓŁEM, ranking marek - Wrzesień 2026</t>
  </si>
  <si>
    <t>Registrations of new PC, Top Brands - September 2026</t>
  </si>
  <si>
    <t>Rok narastająco Styczeń - Wrzesień</t>
  </si>
  <si>
    <t>FIRST REGISTRATIONS OF NEW PC &amp; LCV UP TO 3.5T</t>
  </si>
  <si>
    <t>% change y/y</t>
  </si>
  <si>
    <t>PC</t>
  </si>
  <si>
    <t>LCV - TOTAL</t>
  </si>
  <si>
    <t>LCV up to 3.5T</t>
  </si>
  <si>
    <t>SPECIAL VEHICLES up to 3.5t</t>
  </si>
  <si>
    <t>TOTAL PC &amp; LCV</t>
  </si>
  <si>
    <t>*including minibuses registered as Passenger Cars</t>
  </si>
  <si>
    <t>PZPM based on CEP</t>
  </si>
  <si>
    <t>2026
Sep</t>
  </si>
  <si>
    <t>2025
Sep</t>
  </si>
  <si>
    <t>2026
Jan - Sep</t>
  </si>
  <si>
    <t>2025
Jan - Sep</t>
  </si>
  <si>
    <t>Rejestracje nowych samochodów dostawczych do 3,5T, ranking marek - Wrzesień 2026</t>
  </si>
  <si>
    <t>Registrations of new LCV up to 3.5T, Top Brands - September 2026</t>
  </si>
  <si>
    <t>Registrations of new LCV up to 3.5T, Top Models - September 2026</t>
  </si>
  <si>
    <t>Rejestracje nowych samochodów dostawczych do 3,5T, ranking modeli - Wrzesień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</si>
</sst>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Arial Nova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b/>
      <sz val="10"/>
      <color theme="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sz val="10"/>
      <color theme="1" tint="0.499984740745262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9"/>
      <color theme="1"/>
      <name val="Arial Nova"/>
      <family val="2"/>
      <charset val="238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i/>
      <sz val="10"/>
      <color theme="1"/>
      <name val="Arial Nova"/>
      <family val="2"/>
    </font>
    <font>
      <i/>
      <sz val="11"/>
      <color theme="1"/>
      <name val="Arial Nova"/>
      <family val="2"/>
    </font>
    <font>
      <sz val="11"/>
      <color theme="1"/>
      <name val="Arial Nova"/>
      <family val="2"/>
    </font>
    <font>
      <i/>
      <sz val="11"/>
      <color rgb="FFFF0000"/>
      <name val="Arial Nova"/>
      <family val="2"/>
    </font>
    <font>
      <b/>
      <sz val="11"/>
      <color theme="0"/>
      <name val="Arial Nova"/>
      <family val="2"/>
    </font>
    <font>
      <b/>
      <sz val="10"/>
      <color theme="0"/>
      <name val="Arial Nova"/>
      <family val="2"/>
    </font>
    <font>
      <sz val="10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15448A"/>
        <bgColor indexed="64"/>
      </patternFill>
    </fill>
    <fill>
      <patternFill patternType="solid">
        <fgColor rgb="FF94CBEE"/>
        <bgColor indexed="64"/>
      </patternFill>
    </fill>
    <fill>
      <patternFill patternType="solid">
        <fgColor rgb="FFE8E8E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thin">
        <color rgb="FFF2F2F2"/>
      </left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</borders>
  <cellStyleXfs count="83">
    <xf numFmtId="0" fontId="0" fillId="0" borderId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8" fillId="0" borderId="0" xfId="0" applyFont="1"/>
    <xf numFmtId="0" fontId="10" fillId="0" borderId="0" xfId="0" applyFont="1"/>
    <xf numFmtId="14" fontId="9" fillId="0" borderId="0" xfId="0" applyNumberFormat="1" applyFont="1"/>
    <xf numFmtId="0" fontId="9" fillId="0" borderId="0" xfId="0" applyFont="1"/>
    <xf numFmtId="0" fontId="13" fillId="0" borderId="0" xfId="7" applyFont="1" applyAlignment="1">
      <alignment horizontal="center" vertical="center"/>
    </xf>
    <xf numFmtId="0" fontId="15" fillId="0" borderId="0" xfId="7" applyFont="1" applyAlignment="1">
      <alignment horizontal="right" vertical="center"/>
    </xf>
    <xf numFmtId="0" fontId="17" fillId="2" borderId="24" xfId="7" applyFont="1" applyFill="1" applyBorder="1" applyAlignment="1">
      <alignment horizontal="center" vertical="center" wrapText="1"/>
    </xf>
    <xf numFmtId="0" fontId="17" fillId="2" borderId="14" xfId="7" applyFont="1" applyFill="1" applyBorder="1" applyAlignment="1">
      <alignment horizontal="center" wrapText="1"/>
    </xf>
    <xf numFmtId="0" fontId="17" fillId="2" borderId="22" xfId="7" applyFont="1" applyFill="1" applyBorder="1" applyAlignment="1">
      <alignment horizontal="center" vertical="center" wrapText="1"/>
    </xf>
    <xf numFmtId="0" fontId="18" fillId="2" borderId="17" xfId="7" applyFont="1" applyFill="1" applyBorder="1" applyAlignment="1">
      <alignment horizontal="center" vertical="center" wrapText="1"/>
    </xf>
    <xf numFmtId="0" fontId="18" fillId="2" borderId="15" xfId="7" applyFont="1" applyFill="1" applyBorder="1" applyAlignment="1">
      <alignment horizontal="center" vertical="top" wrapText="1"/>
    </xf>
    <xf numFmtId="0" fontId="18" fillId="2" borderId="12" xfId="7" applyFont="1" applyFill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/>
    </xf>
    <xf numFmtId="0" fontId="19" fillId="0" borderId="13" xfId="7" applyFont="1" applyBorder="1" applyAlignment="1">
      <alignment vertical="center"/>
    </xf>
    <xf numFmtId="3" fontId="19" fillId="0" borderId="16" xfId="7" applyNumberFormat="1" applyFont="1" applyBorder="1" applyAlignment="1">
      <alignment vertical="center"/>
    </xf>
    <xf numFmtId="10" fontId="19" fillId="0" borderId="13" xfId="16" applyNumberFormat="1" applyFont="1" applyBorder="1" applyAlignment="1">
      <alignment vertical="center"/>
    </xf>
    <xf numFmtId="165" fontId="19" fillId="0" borderId="13" xfId="16" applyNumberFormat="1" applyFont="1" applyBorder="1" applyAlignment="1">
      <alignment vertical="center"/>
    </xf>
    <xf numFmtId="0" fontId="20" fillId="4" borderId="10" xfId="0" applyFont="1" applyFill="1" applyBorder="1" applyAlignment="1">
      <alignment horizontal="center" vertical="center" wrapText="1"/>
    </xf>
    <xf numFmtId="0" fontId="19" fillId="4" borderId="13" xfId="7" applyFont="1" applyFill="1" applyBorder="1" applyAlignment="1">
      <alignment vertical="center"/>
    </xf>
    <xf numFmtId="3" fontId="19" fillId="4" borderId="16" xfId="7" applyNumberFormat="1" applyFont="1" applyFill="1" applyBorder="1" applyAlignment="1">
      <alignment vertical="center"/>
    </xf>
    <xf numFmtId="10" fontId="19" fillId="4" borderId="13" xfId="16" applyNumberFormat="1" applyFont="1" applyFill="1" applyBorder="1" applyAlignment="1">
      <alignment vertical="center"/>
    </xf>
    <xf numFmtId="165" fontId="19" fillId="4" borderId="13" xfId="16" applyNumberFormat="1" applyFont="1" applyFill="1" applyBorder="1" applyAlignment="1">
      <alignment vertical="center"/>
    </xf>
    <xf numFmtId="3" fontId="19" fillId="3" borderId="16" xfId="7" applyNumberFormat="1" applyFont="1" applyFill="1" applyBorder="1" applyAlignment="1">
      <alignment vertical="center"/>
    </xf>
    <xf numFmtId="10" fontId="19" fillId="3" borderId="13" xfId="16" applyNumberFormat="1" applyFont="1" applyFill="1" applyBorder="1" applyAlignment="1">
      <alignment vertical="center"/>
    </xf>
    <xf numFmtId="165" fontId="19" fillId="3" borderId="13" xfId="16" applyNumberFormat="1" applyFont="1" applyFill="1" applyBorder="1" applyAlignment="1">
      <alignment vertical="center"/>
    </xf>
    <xf numFmtId="3" fontId="11" fillId="2" borderId="16" xfId="7" applyNumberFormat="1" applyFont="1" applyFill="1" applyBorder="1" applyAlignment="1">
      <alignment vertical="center"/>
    </xf>
    <xf numFmtId="9" fontId="11" fillId="2" borderId="13" xfId="16" applyFont="1" applyFill="1" applyBorder="1" applyAlignment="1">
      <alignment vertical="center"/>
    </xf>
    <xf numFmtId="165" fontId="11" fillId="2" borderId="13" xfId="7" applyNumberFormat="1" applyFont="1" applyFill="1" applyBorder="1" applyAlignment="1">
      <alignment vertical="center"/>
    </xf>
    <xf numFmtId="0" fontId="19" fillId="0" borderId="0" xfId="7" applyFont="1"/>
    <xf numFmtId="0" fontId="21" fillId="0" borderId="0" xfId="0" applyFont="1"/>
    <xf numFmtId="0" fontId="22" fillId="0" borderId="0" xfId="0" applyFont="1"/>
    <xf numFmtId="0" fontId="12" fillId="0" borderId="0" xfId="0" applyFont="1"/>
    <xf numFmtId="0" fontId="23" fillId="0" borderId="0" xfId="6" applyFont="1" applyAlignment="1">
      <alignment horizontal="center" vertical="top"/>
    </xf>
    <xf numFmtId="1" fontId="19" fillId="0" borderId="10" xfId="16" applyNumberFormat="1" applyFont="1" applyBorder="1" applyAlignment="1">
      <alignment horizontal="center"/>
    </xf>
    <xf numFmtId="1" fontId="19" fillId="4" borderId="10" xfId="16" applyNumberFormat="1" applyFont="1" applyFill="1" applyBorder="1" applyAlignment="1">
      <alignment horizontal="center"/>
    </xf>
    <xf numFmtId="3" fontId="19" fillId="3" borderId="10" xfId="7" applyNumberFormat="1" applyFont="1" applyFill="1" applyBorder="1" applyAlignment="1">
      <alignment vertical="center"/>
    </xf>
    <xf numFmtId="0" fontId="19" fillId="3" borderId="10" xfId="7" applyFont="1" applyFill="1" applyBorder="1" applyAlignment="1">
      <alignment vertical="center"/>
    </xf>
    <xf numFmtId="3" fontId="11" fillId="2" borderId="10" xfId="7" applyNumberFormat="1" applyFont="1" applyFill="1" applyBorder="1" applyAlignment="1">
      <alignment vertical="center"/>
    </xf>
    <xf numFmtId="14" fontId="12" fillId="0" borderId="0" xfId="0" applyNumberFormat="1" applyFont="1"/>
    <xf numFmtId="0" fontId="14" fillId="0" borderId="0" xfId="7" applyFont="1" applyAlignment="1">
      <alignment vertical="center"/>
    </xf>
    <xf numFmtId="0" fontId="19" fillId="3" borderId="16" xfId="7" applyFont="1" applyFill="1" applyBorder="1" applyAlignment="1">
      <alignment vertical="center"/>
    </xf>
    <xf numFmtId="0" fontId="24" fillId="0" borderId="0" xfId="0" applyFont="1"/>
    <xf numFmtId="0" fontId="25" fillId="0" borderId="0" xfId="0" applyFont="1"/>
    <xf numFmtId="14" fontId="21" fillId="0" borderId="0" xfId="0" applyNumberFormat="1" applyFont="1"/>
    <xf numFmtId="0" fontId="28" fillId="0" borderId="0" xfId="0" applyFont="1"/>
    <xf numFmtId="0" fontId="29" fillId="0" borderId="0" xfId="0" applyFont="1"/>
    <xf numFmtId="0" fontId="30" fillId="0" borderId="0" xfId="80" applyFont="1"/>
    <xf numFmtId="0" fontId="31" fillId="0" borderId="0" xfId="0" applyFont="1"/>
    <xf numFmtId="0" fontId="30" fillId="0" borderId="0" xfId="80" applyFont="1" applyAlignment="1">
      <alignment horizontal="right"/>
    </xf>
    <xf numFmtId="0" fontId="33" fillId="2" borderId="6" xfId="0" applyFont="1" applyFill="1" applyBorder="1" applyAlignment="1">
      <alignment wrapText="1"/>
    </xf>
    <xf numFmtId="166" fontId="33" fillId="2" borderId="4" xfId="81" applyNumberFormat="1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166" fontId="34" fillId="0" borderId="4" xfId="81" applyNumberFormat="1" applyFont="1" applyBorder="1" applyAlignment="1">
      <alignment horizontal="center"/>
    </xf>
    <xf numFmtId="165" fontId="34" fillId="0" borderId="4" xfId="20" applyNumberFormat="1" applyFont="1" applyBorder="1" applyAlignment="1">
      <alignment horizontal="center"/>
    </xf>
    <xf numFmtId="0" fontId="34" fillId="0" borderId="6" xfId="0" applyFont="1" applyBorder="1" applyAlignment="1">
      <alignment horizontal="left" wrapText="1" indent="1"/>
    </xf>
    <xf numFmtId="166" fontId="34" fillId="0" borderId="5" xfId="81" applyNumberFormat="1" applyFont="1" applyBorder="1" applyAlignment="1">
      <alignment horizontal="center"/>
    </xf>
    <xf numFmtId="165" fontId="34" fillId="0" borderId="5" xfId="82" applyNumberFormat="1" applyFont="1" applyBorder="1" applyAlignment="1">
      <alignment horizontal="center"/>
    </xf>
    <xf numFmtId="0" fontId="34" fillId="0" borderId="9" xfId="0" applyFont="1" applyBorder="1" applyAlignment="1">
      <alignment horizontal="left" wrapText="1" indent="1"/>
    </xf>
    <xf numFmtId="165" fontId="34" fillId="0" borderId="8" xfId="20" applyNumberFormat="1" applyFont="1" applyBorder="1" applyAlignment="1">
      <alignment horizontal="center"/>
    </xf>
    <xf numFmtId="0" fontId="33" fillId="2" borderId="4" xfId="0" applyFont="1" applyFill="1" applyBorder="1" applyAlignment="1">
      <alignment vertical="center" wrapText="1"/>
    </xf>
    <xf numFmtId="166" fontId="33" fillId="2" borderId="4" xfId="81" applyNumberFormat="1" applyFont="1" applyFill="1" applyBorder="1" applyAlignment="1">
      <alignment horizontal="center" vertical="center"/>
    </xf>
    <xf numFmtId="165" fontId="33" fillId="2" borderId="4" xfId="20" applyNumberFormat="1" applyFont="1" applyFill="1" applyBorder="1" applyAlignment="1">
      <alignment horizontal="center" vertical="center"/>
    </xf>
    <xf numFmtId="0" fontId="34" fillId="0" borderId="7" xfId="80" applyFont="1" applyBorder="1"/>
    <xf numFmtId="0" fontId="30" fillId="0" borderId="7" xfId="80" applyFont="1" applyBorder="1"/>
    <xf numFmtId="166" fontId="30" fillId="0" borderId="0" xfId="80" applyNumberFormat="1" applyFont="1"/>
    <xf numFmtId="0" fontId="30" fillId="0" borderId="0" xfId="0" applyFont="1"/>
    <xf numFmtId="0" fontId="32" fillId="2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4" fillId="0" borderId="21" xfId="7" applyFont="1" applyBorder="1" applyAlignment="1">
      <alignment horizontal="center" vertical="center"/>
    </xf>
    <xf numFmtId="0" fontId="11" fillId="2" borderId="24" xfId="7" applyFont="1" applyFill="1" applyBorder="1" applyAlignment="1">
      <alignment horizontal="center" wrapText="1"/>
    </xf>
    <xf numFmtId="0" fontId="11" fillId="2" borderId="25" xfId="7" applyFont="1" applyFill="1" applyBorder="1" applyAlignment="1">
      <alignment horizontal="center" wrapText="1"/>
    </xf>
    <xf numFmtId="0" fontId="11" fillId="2" borderId="11" xfId="7" applyFont="1" applyFill="1" applyBorder="1" applyAlignment="1">
      <alignment horizontal="center" wrapText="1"/>
    </xf>
    <xf numFmtId="0" fontId="11" fillId="2" borderId="22" xfId="7" applyFont="1" applyFill="1" applyBorder="1" applyAlignment="1">
      <alignment horizontal="center" wrapText="1"/>
    </xf>
    <xf numFmtId="0" fontId="11" fillId="2" borderId="24" xfId="7" applyFont="1" applyFill="1" applyBorder="1" applyAlignment="1">
      <alignment horizontal="center" vertical="center"/>
    </xf>
    <xf numFmtId="0" fontId="11" fillId="2" borderId="19" xfId="7" applyFont="1" applyFill="1" applyBorder="1" applyAlignment="1">
      <alignment horizontal="center" vertical="center"/>
    </xf>
    <xf numFmtId="0" fontId="11" fillId="2" borderId="14" xfId="7" applyFont="1" applyFill="1" applyBorder="1" applyAlignment="1">
      <alignment horizontal="center" vertical="center"/>
    </xf>
    <xf numFmtId="0" fontId="16" fillId="2" borderId="17" xfId="7" applyFont="1" applyFill="1" applyBorder="1" applyAlignment="1">
      <alignment horizontal="center" vertical="center"/>
    </xf>
    <xf numFmtId="0" fontId="16" fillId="2" borderId="21" xfId="7" applyFont="1" applyFill="1" applyBorder="1" applyAlignment="1">
      <alignment horizontal="center" vertical="center"/>
    </xf>
    <xf numFmtId="0" fontId="16" fillId="2" borderId="15" xfId="7" applyFont="1" applyFill="1" applyBorder="1" applyAlignment="1">
      <alignment horizontal="center" vertical="center"/>
    </xf>
    <xf numFmtId="0" fontId="17" fillId="2" borderId="24" xfId="7" applyFont="1" applyFill="1" applyBorder="1" applyAlignment="1">
      <alignment horizontal="center" vertical="center" wrapText="1"/>
    </xf>
    <xf numFmtId="0" fontId="17" fillId="2" borderId="14" xfId="7" applyFont="1" applyFill="1" applyBorder="1" applyAlignment="1">
      <alignment horizontal="center" vertical="center" wrapText="1"/>
    </xf>
    <xf numFmtId="0" fontId="17" fillId="2" borderId="17" xfId="7" applyFont="1" applyFill="1" applyBorder="1" applyAlignment="1">
      <alignment horizontal="center" vertical="center" wrapText="1"/>
    </xf>
    <xf numFmtId="0" fontId="17" fillId="2" borderId="15" xfId="7" applyFont="1" applyFill="1" applyBorder="1" applyAlignment="1">
      <alignment horizontal="center" vertical="center" wrapText="1"/>
    </xf>
    <xf numFmtId="0" fontId="13" fillId="3" borderId="23" xfId="7" applyFont="1" applyFill="1" applyBorder="1" applyAlignment="1">
      <alignment horizontal="center" vertical="center"/>
    </xf>
    <xf numFmtId="0" fontId="13" fillId="3" borderId="13" xfId="7" applyFont="1" applyFill="1" applyBorder="1" applyAlignment="1">
      <alignment horizontal="center" vertical="center"/>
    </xf>
    <xf numFmtId="0" fontId="11" fillId="2" borderId="23" xfId="7" applyFont="1" applyFill="1" applyBorder="1" applyAlignment="1">
      <alignment horizontal="center" vertical="top"/>
    </xf>
    <xf numFmtId="0" fontId="11" fillId="2" borderId="13" xfId="7" applyFont="1" applyFill="1" applyBorder="1" applyAlignment="1">
      <alignment horizontal="center" vertical="top"/>
    </xf>
    <xf numFmtId="0" fontId="17" fillId="2" borderId="11" xfId="7" applyFont="1" applyFill="1" applyBorder="1" applyAlignment="1">
      <alignment horizontal="center" wrapText="1"/>
    </xf>
    <xf numFmtId="0" fontId="17" fillId="2" borderId="22" xfId="7" applyFont="1" applyFill="1" applyBorder="1" applyAlignment="1">
      <alignment horizontal="center" wrapText="1"/>
    </xf>
    <xf numFmtId="0" fontId="26" fillId="2" borderId="11" xfId="7" applyFont="1" applyFill="1" applyBorder="1" applyAlignment="1">
      <alignment horizontal="center" wrapText="1"/>
    </xf>
    <xf numFmtId="0" fontId="26" fillId="2" borderId="22" xfId="7" applyFont="1" applyFill="1" applyBorder="1" applyAlignment="1">
      <alignment horizontal="center" wrapText="1"/>
    </xf>
    <xf numFmtId="0" fontId="16" fillId="2" borderId="25" xfId="7" applyFont="1" applyFill="1" applyBorder="1" applyAlignment="1">
      <alignment horizontal="center" vertical="top"/>
    </xf>
    <xf numFmtId="0" fontId="16" fillId="2" borderId="17" xfId="7" applyFont="1" applyFill="1" applyBorder="1" applyAlignment="1">
      <alignment horizontal="center" vertical="top"/>
    </xf>
    <xf numFmtId="0" fontId="16" fillId="2" borderId="22" xfId="7" applyFont="1" applyFill="1" applyBorder="1" applyAlignment="1">
      <alignment horizontal="center" vertical="top"/>
    </xf>
    <xf numFmtId="0" fontId="16" fillId="2" borderId="12" xfId="7" applyFont="1" applyFill="1" applyBorder="1" applyAlignment="1">
      <alignment horizontal="center" vertical="top"/>
    </xf>
    <xf numFmtId="0" fontId="18" fillId="2" borderId="22" xfId="7" applyFont="1" applyFill="1" applyBorder="1" applyAlignment="1">
      <alignment horizontal="center" vertical="top" wrapText="1"/>
    </xf>
    <xf numFmtId="0" fontId="18" fillId="2" borderId="12" xfId="7" applyFont="1" applyFill="1" applyBorder="1" applyAlignment="1">
      <alignment horizontal="center" vertical="top" wrapText="1"/>
    </xf>
    <xf numFmtId="0" fontId="14" fillId="0" borderId="0" xfId="7" applyFont="1" applyAlignment="1">
      <alignment horizontal="center" vertical="center"/>
    </xf>
    <xf numFmtId="0" fontId="27" fillId="2" borderId="22" xfId="7" applyFont="1" applyFill="1" applyBorder="1" applyAlignment="1">
      <alignment horizontal="center" vertical="top" wrapText="1"/>
    </xf>
    <xf numFmtId="0" fontId="27" fillId="2" borderId="12" xfId="7" applyFont="1" applyFill="1" applyBorder="1" applyAlignment="1">
      <alignment horizontal="center" vertical="top" wrapText="1"/>
    </xf>
    <xf numFmtId="0" fontId="14" fillId="0" borderId="21" xfId="7" applyFont="1" applyBorder="1" applyAlignment="1">
      <alignment horizontal="center"/>
    </xf>
    <xf numFmtId="0" fontId="13" fillId="0" borderId="0" xfId="7" applyFont="1" applyAlignment="1">
      <alignment horizontal="center" wrapText="1"/>
    </xf>
    <xf numFmtId="0" fontId="17" fillId="2" borderId="11" xfId="7" applyFont="1" applyFill="1" applyBorder="1" applyAlignment="1">
      <alignment horizontal="center" vertical="center" wrapText="1"/>
    </xf>
    <xf numFmtId="0" fontId="17" fillId="2" borderId="22" xfId="7" applyFont="1" applyFill="1" applyBorder="1" applyAlignment="1">
      <alignment horizontal="center" vertical="center" wrapText="1"/>
    </xf>
    <xf numFmtId="0" fontId="11" fillId="2" borderId="20" xfId="7" applyFont="1" applyFill="1" applyBorder="1" applyAlignment="1">
      <alignment horizontal="center" vertical="center"/>
    </xf>
    <xf numFmtId="0" fontId="11" fillId="2" borderId="18" xfId="7" applyFont="1" applyFill="1" applyBorder="1" applyAlignment="1">
      <alignment horizontal="center" vertical="center"/>
    </xf>
    <xf numFmtId="0" fontId="16" fillId="2" borderId="27" xfId="7" applyFont="1" applyFill="1" applyBorder="1" applyAlignment="1">
      <alignment horizontal="center" vertical="center"/>
    </xf>
    <xf numFmtId="0" fontId="16" fillId="2" borderId="26" xfId="7" applyFont="1" applyFill="1" applyBorder="1" applyAlignment="1">
      <alignment horizontal="center" vertical="center"/>
    </xf>
    <xf numFmtId="0" fontId="18" fillId="2" borderId="22" xfId="7" applyFont="1" applyFill="1" applyBorder="1" applyAlignment="1">
      <alignment horizontal="center" vertical="center" wrapText="1"/>
    </xf>
    <xf numFmtId="0" fontId="18" fillId="2" borderId="12" xfId="7" applyFont="1" applyFill="1" applyBorder="1" applyAlignment="1">
      <alignment horizontal="center" vertical="center" wrapText="1"/>
    </xf>
  </cellXfs>
  <cellStyles count="83">
    <cellStyle name="Dziesiętny 2" xfId="1" xr:uid="{00000000-0005-0000-0000-000001000000}"/>
    <cellStyle name="Dziesiętny 2 2" xfId="2" xr:uid="{00000000-0005-0000-0000-000002000000}"/>
    <cellStyle name="Dziesiętny 2 2 2" xfId="22" xr:uid="{CBFE5673-B6E5-46B5-88BF-1CA5878935F8}"/>
    <cellStyle name="Dziesiętny 2 3" xfId="3" xr:uid="{00000000-0005-0000-0000-000003000000}"/>
    <cellStyle name="Dziesiętny 3" xfId="4" xr:uid="{00000000-0005-0000-0000-000004000000}"/>
    <cellStyle name="Dziesiętny 4" xfId="5" xr:uid="{00000000-0005-0000-0000-000005000000}"/>
    <cellStyle name="Dziesiętny 5" xfId="81" xr:uid="{382FD4D5-AA9B-4962-A807-4439D845E033}"/>
    <cellStyle name="Hiperłącze" xfId="6" builtinId="8"/>
    <cellStyle name="Normalny" xfId="0" builtinId="0"/>
    <cellStyle name="Normalny 10" xfId="36" xr:uid="{B0D514AF-8D8F-424B-9931-A7277BF01591}"/>
    <cellStyle name="Normalny 11" xfId="35" xr:uid="{411BF4DE-91A2-4917-80F8-F76216BED066}"/>
    <cellStyle name="Normalny 11 2" xfId="63" xr:uid="{7319A7AC-5657-4D63-B746-395CC0C2EB53}"/>
    <cellStyle name="Normalny 12" xfId="50" xr:uid="{51516F7C-DE1D-4AEF-B503-D60499114EE6}"/>
    <cellStyle name="Normalny 13" xfId="49" xr:uid="{6E307ED5-16B5-4881-A571-27F6AED2B587}"/>
    <cellStyle name="Normalny 14" xfId="75" xr:uid="{41724F90-FCA0-4BD0-A284-FBFF998A0506}"/>
    <cellStyle name="Normalny 15" xfId="76" xr:uid="{2FA38085-3203-461D-94E8-41B6F125C037}"/>
    <cellStyle name="Normalny 16" xfId="77" xr:uid="{5AB7640F-AD93-47EA-BEDE-8CCD3AD4B4F5}"/>
    <cellStyle name="Normalny 17" xfId="78" xr:uid="{E33F87FD-0E50-43BF-8B62-17D065B53693}"/>
    <cellStyle name="Normalny 18" xfId="79" xr:uid="{905DC943-39A4-4E89-866E-6CF6D13BB07D}"/>
    <cellStyle name="Normalny 2" xfId="7" xr:uid="{00000000-0005-0000-0000-000008000000}"/>
    <cellStyle name="Normalny 3" xfId="8" xr:uid="{00000000-0005-0000-0000-000009000000}"/>
    <cellStyle name="Normalny 3 2" xfId="9" xr:uid="{00000000-0005-0000-0000-00000A000000}"/>
    <cellStyle name="Normalny 4" xfId="10" xr:uid="{00000000-0005-0000-0000-00000B000000}"/>
    <cellStyle name="Normalny 4 2" xfId="11" xr:uid="{00000000-0005-0000-0000-00000C000000}"/>
    <cellStyle name="Normalny 4 2 2" xfId="28" xr:uid="{DE41CFB4-524C-4137-8676-F97CFD78D261}"/>
    <cellStyle name="Normalny 4 2 2 2" xfId="43" xr:uid="{427C3EC2-DDE1-4690-A38D-A21C9E6066B5}"/>
    <cellStyle name="Normalny 4 2 2 2 2" xfId="69" xr:uid="{DB85246D-5A23-4878-9353-F3BFE095F719}"/>
    <cellStyle name="Normalny 4 2 2 3" xfId="57" xr:uid="{35F5DA2E-CDBF-4CE3-A06D-C5AFFCFE2972}"/>
    <cellStyle name="Normalny 4 2 3" xfId="39" xr:uid="{AD1ECA8A-0EBB-497C-A492-FAC982AF1C70}"/>
    <cellStyle name="Normalny 4 2 3 2" xfId="65" xr:uid="{B8D70C4A-2BB4-436D-828C-B8A9DCEFAC40}"/>
    <cellStyle name="Normalny 4 2 4" xfId="53" xr:uid="{9A0A76C5-44B0-4B52-B05A-C346773166D3}"/>
    <cellStyle name="Normalny 4 2 5" xfId="24" xr:uid="{7121D75C-1C2D-43C0-BCA6-9D9978F53F32}"/>
    <cellStyle name="Normalny 4 3" xfId="29" xr:uid="{3D50B807-72D7-4874-9B1C-3A3009268A92}"/>
    <cellStyle name="Normalny 4 3 2" xfId="44" xr:uid="{D22EC19E-E413-4F66-B0B7-FACFA44DC663}"/>
    <cellStyle name="Normalny 4 3 2 2" xfId="70" xr:uid="{5829AB37-08B4-4E59-8655-6D4C22BF1F17}"/>
    <cellStyle name="Normalny 4 3 3" xfId="58" xr:uid="{AE752856-C9A8-4A03-A6D4-79928A3E9DF7}"/>
    <cellStyle name="Normalny 4 3 4" xfId="80" xr:uid="{442021CD-ED41-4472-8F8C-D28D32A0D6B5}"/>
    <cellStyle name="Normalny 4 4" xfId="38" xr:uid="{2D1177F6-B1C8-4CB0-8642-B7E9B6E4CBCB}"/>
    <cellStyle name="Normalny 4 4 2" xfId="64" xr:uid="{65F6EA3E-1310-4794-A6B1-6668DE27299B}"/>
    <cellStyle name="Normalny 4 5" xfId="52" xr:uid="{15AE4F2E-F9B9-4E44-8C99-1BBF6316986F}"/>
    <cellStyle name="Normalny 4 6" xfId="23" xr:uid="{99C0F628-03B2-4AC6-AFAE-54C027070E0A}"/>
    <cellStyle name="Normalny 5" xfId="12" xr:uid="{00000000-0005-0000-0000-00000D000000}"/>
    <cellStyle name="Normalny 5 2" xfId="13" xr:uid="{00000000-0005-0000-0000-00000E000000}"/>
    <cellStyle name="Normalny 5 2 2" xfId="30" xr:uid="{2495DDEB-CE66-4685-A067-4A674C753106}"/>
    <cellStyle name="Normalny 5 2 2 2" xfId="45" xr:uid="{1A5810FF-5B14-4859-A857-B100E90E6428}"/>
    <cellStyle name="Normalny 5 2 2 2 2" xfId="71" xr:uid="{0D09BE48-DD67-4355-8DB1-86EDC0E15F19}"/>
    <cellStyle name="Normalny 5 2 2 3" xfId="59" xr:uid="{A037C587-6E75-45FD-8759-ECCDFA527723}"/>
    <cellStyle name="Normalny 5 2 3" xfId="41" xr:uid="{CC35DD13-F83E-49F8-9BEC-63B02EA5B07E}"/>
    <cellStyle name="Normalny 5 2 3 2" xfId="67" xr:uid="{7F2D1EDC-1600-4780-9EEB-851FA008A182}"/>
    <cellStyle name="Normalny 5 2 4" xfId="55" xr:uid="{8F1AF815-A784-44EE-A8C5-A9D6B437ACBA}"/>
    <cellStyle name="Normalny 5 2 5" xfId="26" xr:uid="{9E0DC868-9C30-42A7-9DE4-B04781B4DA88}"/>
    <cellStyle name="Normalny 5 3" xfId="31" xr:uid="{1732D38B-EE8C-4B5F-8A72-87790F17DFE1}"/>
    <cellStyle name="Normalny 5 3 2" xfId="46" xr:uid="{CCD358CA-A6E6-4420-BFE6-C40178F56C8A}"/>
    <cellStyle name="Normalny 5 3 2 2" xfId="72" xr:uid="{E92D854A-E2F2-4796-85C0-32CBDAF941EF}"/>
    <cellStyle name="Normalny 5 3 3" xfId="60" xr:uid="{A7C62A30-0388-4708-90DC-8E6BBF2AF7C8}"/>
    <cellStyle name="Normalny 5 4" xfId="40" xr:uid="{7336C80B-0046-47B4-A9E4-5DD2E8A01E36}"/>
    <cellStyle name="Normalny 5 4 2" xfId="66" xr:uid="{F175998E-633B-4526-BB10-E87030BD091A}"/>
    <cellStyle name="Normalny 5 5" xfId="54" xr:uid="{9A8CA1B8-09F0-4501-84C0-8462D88477D5}"/>
    <cellStyle name="Normalny 5 6" xfId="25" xr:uid="{9FD02219-4927-4342-A3F7-5F98D11E073C}"/>
    <cellStyle name="Normalny 6" xfId="14" xr:uid="{00000000-0005-0000-0000-00000F000000}"/>
    <cellStyle name="Normalny 7" xfId="15" xr:uid="{00000000-0005-0000-0000-000010000000}"/>
    <cellStyle name="Normalny 7 2" xfId="32" xr:uid="{BD0F09CB-2825-43C6-9BFE-BD4646D4FBFE}"/>
    <cellStyle name="Normalny 7 2 2" xfId="47" xr:uid="{0D4161BA-9141-4911-B54A-F7FA1429576B}"/>
    <cellStyle name="Normalny 7 2 2 2" xfId="73" xr:uid="{4337AC39-E90A-4328-A294-A037B5CA1ADD}"/>
    <cellStyle name="Normalny 7 2 3" xfId="61" xr:uid="{4E76C5D0-31B2-4DA3-9405-1233053878D4}"/>
    <cellStyle name="Normalny 7 3" xfId="42" xr:uid="{2CA3765A-EB23-457F-9F95-B703D6A1988A}"/>
    <cellStyle name="Normalny 7 3 2" xfId="68" xr:uid="{D9AB8B45-4D89-4A5B-90AA-E91C3EA000F1}"/>
    <cellStyle name="Normalny 7 4" xfId="56" xr:uid="{CC8241EA-5D4A-4BC4-B13F-07912F33673F}"/>
    <cellStyle name="Normalny 7 5" xfId="27" xr:uid="{4CC2216E-F30A-40A8-BBF7-3E4BE00D8147}"/>
    <cellStyle name="Normalny 8" xfId="33" xr:uid="{B8AC3724-8851-4AE1-94F5-DF4BC0A3E21C}"/>
    <cellStyle name="Normalny 9" xfId="34" xr:uid="{9AAFB31F-5E50-4CA3-834B-5F375E23D6AE}"/>
    <cellStyle name="Normalny 9 2" xfId="48" xr:uid="{66A9FD8C-7699-42B3-826D-5C2B266D0E58}"/>
    <cellStyle name="Normalny 9 2 2" xfId="74" xr:uid="{0C52B265-0D6B-4DAB-B0D1-308B4189F8C2}"/>
    <cellStyle name="Normalny 9 3" xfId="62" xr:uid="{392AFE43-784C-421F-8E88-85B865E22D88}"/>
    <cellStyle name="Procentowy 2" xfId="16" xr:uid="{00000000-0005-0000-0000-000012000000}"/>
    <cellStyle name="Procentowy 3" xfId="17" xr:uid="{00000000-0005-0000-0000-000013000000}"/>
    <cellStyle name="Procentowy 3 2" xfId="18" xr:uid="{00000000-0005-0000-0000-000014000000}"/>
    <cellStyle name="Procentowy 4" xfId="19" xr:uid="{00000000-0005-0000-0000-000015000000}"/>
    <cellStyle name="Procentowy 4 2" xfId="20" xr:uid="{00000000-0005-0000-0000-000016000000}"/>
    <cellStyle name="Procentowy 5" xfId="21" xr:uid="{00000000-0005-0000-0000-000017000000}"/>
    <cellStyle name="Procentowy 6" xfId="37" xr:uid="{AA7DAD75-A8B3-47EE-9EA2-23A474A767AD}"/>
    <cellStyle name="Procentowy 6 2" xfId="82" xr:uid="{9A75AB91-C781-45BF-820C-AFB7E4617672}"/>
    <cellStyle name="Procentowy 7" xfId="51" xr:uid="{B4325FA4-0A44-40C5-914F-5E86E0C1D91E}"/>
  </cellStyles>
  <dxfs count="102">
    <dxf>
      <font>
        <color rgb="FFFF000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colors>
    <mruColors>
      <color rgb="FF15448A"/>
      <color rgb="FFE8E8E8"/>
      <color rgb="FFEAEAEA"/>
      <color rgb="FFE2E2E2"/>
      <color rgb="FFF2F2F2"/>
      <color rgb="FFD9D9D9"/>
      <color rgb="FF94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FA68-2294-45E9-9E54-6D6A4D1C479A}">
  <dimension ref="A1:IV28"/>
  <sheetViews>
    <sheetView showGridLines="0" tabSelected="1" workbookViewId="0"/>
  </sheetViews>
  <sheetFormatPr defaultColWidth="9.140625" defaultRowHeight="14.25" x14ac:dyDescent="0.2"/>
  <cols>
    <col min="1" max="1" width="1.140625" style="47" customWidth="1"/>
    <col min="2" max="2" width="28.85546875" style="47" customWidth="1"/>
    <col min="3" max="5" width="11.140625" style="47" customWidth="1"/>
    <col min="6" max="7" width="14" style="47" customWidth="1"/>
    <col min="8" max="8" width="11.85546875" style="47" customWidth="1"/>
    <col min="9" max="16384" width="9.140625" style="47"/>
  </cols>
  <sheetData>
    <row r="1" spans="1:256" x14ac:dyDescent="0.2">
      <c r="A1" s="46"/>
      <c r="C1" s="48"/>
      <c r="E1" s="46"/>
      <c r="F1" s="46"/>
      <c r="G1" s="46"/>
      <c r="H1" s="39">
        <v>46300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 ht="15.75" customHeight="1" x14ac:dyDescent="0.2">
      <c r="H2" s="49"/>
    </row>
    <row r="3" spans="1:256" ht="24.75" customHeight="1" x14ac:dyDescent="0.2">
      <c r="B3" s="68" t="s">
        <v>187</v>
      </c>
      <c r="C3" s="69"/>
      <c r="D3" s="69"/>
      <c r="E3" s="69"/>
      <c r="F3" s="69"/>
      <c r="G3" s="69"/>
      <c r="H3" s="70"/>
    </row>
    <row r="4" spans="1:256" ht="30" customHeight="1" x14ac:dyDescent="0.2">
      <c r="B4" s="50"/>
      <c r="C4" s="51" t="s">
        <v>196</v>
      </c>
      <c r="D4" s="51" t="s">
        <v>197</v>
      </c>
      <c r="E4" s="52" t="s">
        <v>188</v>
      </c>
      <c r="F4" s="51" t="s">
        <v>198</v>
      </c>
      <c r="G4" s="51" t="s">
        <v>199</v>
      </c>
      <c r="H4" s="52" t="s">
        <v>188</v>
      </c>
    </row>
    <row r="5" spans="1:256" ht="24.75" customHeight="1" x14ac:dyDescent="0.2">
      <c r="B5" s="53" t="s">
        <v>189</v>
      </c>
      <c r="C5" s="54">
        <v>56354</v>
      </c>
      <c r="D5" s="54">
        <v>49853</v>
      </c>
      <c r="E5" s="55">
        <v>0.13040338595470691</v>
      </c>
      <c r="F5" s="54">
        <v>470497</v>
      </c>
      <c r="G5" s="54">
        <v>427908</v>
      </c>
      <c r="H5" s="55">
        <v>9.9528403301644364E-2</v>
      </c>
    </row>
    <row r="6" spans="1:256" ht="24.75" customHeight="1" x14ac:dyDescent="0.2">
      <c r="B6" s="53" t="s">
        <v>190</v>
      </c>
      <c r="C6" s="54">
        <v>6135</v>
      </c>
      <c r="D6" s="54">
        <v>5705</v>
      </c>
      <c r="E6" s="55">
        <v>7.5372480280455845E-2</v>
      </c>
      <c r="F6" s="54">
        <v>55403</v>
      </c>
      <c r="G6" s="54">
        <v>49165</v>
      </c>
      <c r="H6" s="55">
        <v>0.12687887725007618</v>
      </c>
    </row>
    <row r="7" spans="1:256" ht="24.75" customHeight="1" x14ac:dyDescent="0.2">
      <c r="B7" s="56" t="s">
        <v>191</v>
      </c>
      <c r="C7" s="57">
        <f>C6-C8</f>
        <v>5992</v>
      </c>
      <c r="D7" s="57">
        <f>D6-D8</f>
        <v>5517</v>
      </c>
      <c r="E7" s="58">
        <f>C7/D7-1</f>
        <v>8.6097516766358462E-2</v>
      </c>
      <c r="F7" s="57">
        <f>F6-F8</f>
        <v>53422</v>
      </c>
      <c r="G7" s="57">
        <f>G6-G8</f>
        <v>47255</v>
      </c>
      <c r="H7" s="58">
        <f>F7/G7-1</f>
        <v>0.13050470849645546</v>
      </c>
    </row>
    <row r="8" spans="1:256" ht="24.75" customHeight="1" x14ac:dyDescent="0.2">
      <c r="B8" s="59" t="s">
        <v>192</v>
      </c>
      <c r="C8" s="57">
        <v>143</v>
      </c>
      <c r="D8" s="57">
        <v>188</v>
      </c>
      <c r="E8" s="60">
        <v>-0.23936170212765961</v>
      </c>
      <c r="F8" s="57">
        <v>1981</v>
      </c>
      <c r="G8" s="57">
        <v>1910</v>
      </c>
      <c r="H8" s="60">
        <v>3.717277486910997E-2</v>
      </c>
    </row>
    <row r="9" spans="1:256" ht="25.5" customHeight="1" x14ac:dyDescent="0.2">
      <c r="B9" s="61" t="s">
        <v>193</v>
      </c>
      <c r="C9" s="62">
        <v>62489</v>
      </c>
      <c r="D9" s="62">
        <v>55558</v>
      </c>
      <c r="E9" s="63">
        <v>0.12475251088952088</v>
      </c>
      <c r="F9" s="62">
        <v>525900</v>
      </c>
      <c r="G9" s="62">
        <v>477073</v>
      </c>
      <c r="H9" s="63">
        <v>0.10234702026733844</v>
      </c>
    </row>
    <row r="10" spans="1:256" x14ac:dyDescent="0.2">
      <c r="B10" s="64" t="s">
        <v>194</v>
      </c>
      <c r="C10" s="65"/>
      <c r="D10" s="65"/>
      <c r="E10" s="65"/>
      <c r="F10" s="65"/>
      <c r="G10" s="65"/>
      <c r="H10" s="65"/>
    </row>
    <row r="11" spans="1:256" x14ac:dyDescent="0.2">
      <c r="B11" s="45" t="s">
        <v>195</v>
      </c>
      <c r="F11" s="66"/>
      <c r="G11" s="66"/>
    </row>
    <row r="28" spans="2:2" x14ac:dyDescent="0.2">
      <c r="B28" s="67"/>
    </row>
  </sheetData>
  <mergeCells count="1">
    <mergeCell ref="B3:H3"/>
  </mergeCells>
  <conditionalFormatting sqref="E5:E9 H5:H9">
    <cfRule type="cellIs" dxfId="101" priority="1" operator="lessThan">
      <formula>0</formula>
    </cfRule>
  </conditionalFormatting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323F-5DE7-4BC8-9DD5-0ACBB2EE7827}">
  <sheetPr>
    <pageSetUpPr fitToPage="1"/>
  </sheetPr>
  <dimension ref="B1:V99"/>
  <sheetViews>
    <sheetView showGridLines="0" zoomScale="89" zoomScaleNormal="89" workbookViewId="0"/>
  </sheetViews>
  <sheetFormatPr defaultColWidth="9.140625" defaultRowHeight="15" x14ac:dyDescent="0.25"/>
  <cols>
    <col min="1" max="1" width="1.5703125" style="4" customWidth="1"/>
    <col min="2" max="2" width="8.140625" style="4" customWidth="1"/>
    <col min="3" max="3" width="19.42578125" style="4" customWidth="1"/>
    <col min="4" max="12" width="10.5703125" style="4" customWidth="1"/>
    <col min="13" max="13" width="3.140625" customWidth="1"/>
    <col min="14" max="14" width="3.140625" style="4" customWidth="1"/>
    <col min="15" max="16" width="14.85546875" style="4" customWidth="1"/>
    <col min="17" max="22" width="12.140625" style="4" customWidth="1"/>
    <col min="23" max="16384" width="9.140625" style="4"/>
  </cols>
  <sheetData>
    <row r="1" spans="2:22" x14ac:dyDescent="0.25">
      <c r="B1" s="4" t="s">
        <v>3</v>
      </c>
      <c r="D1" s="2"/>
      <c r="L1" s="39"/>
      <c r="V1" s="44">
        <v>46300</v>
      </c>
    </row>
    <row r="2" spans="2:22" ht="14.45" customHeight="1" x14ac:dyDescent="0.25">
      <c r="B2" s="71" t="s">
        <v>184</v>
      </c>
      <c r="C2" s="71"/>
      <c r="D2" s="71"/>
      <c r="E2" s="71"/>
      <c r="F2" s="71"/>
      <c r="G2" s="71"/>
      <c r="H2" s="71"/>
      <c r="I2" s="71"/>
      <c r="J2" s="71"/>
      <c r="K2" s="71"/>
      <c r="L2" s="71"/>
      <c r="N2" s="32"/>
      <c r="O2" s="71" t="s">
        <v>131</v>
      </c>
      <c r="P2" s="71"/>
      <c r="Q2" s="71"/>
      <c r="R2" s="71"/>
      <c r="S2" s="71"/>
      <c r="T2" s="71"/>
      <c r="U2" s="71"/>
      <c r="V2" s="71"/>
    </row>
    <row r="3" spans="2:22" ht="14.45" customHeight="1" thickBot="1" x14ac:dyDescent="0.3">
      <c r="B3" s="72" t="s">
        <v>185</v>
      </c>
      <c r="C3" s="72"/>
      <c r="D3" s="72"/>
      <c r="E3" s="72"/>
      <c r="F3" s="72"/>
      <c r="G3" s="72"/>
      <c r="H3" s="72"/>
      <c r="I3" s="72"/>
      <c r="J3" s="72"/>
      <c r="K3" s="72"/>
      <c r="L3" s="72"/>
      <c r="N3" s="32"/>
      <c r="O3" s="101" t="s">
        <v>132</v>
      </c>
      <c r="P3" s="101"/>
      <c r="Q3" s="101"/>
      <c r="R3" s="101"/>
      <c r="S3" s="101"/>
      <c r="T3" s="101"/>
      <c r="U3" s="101"/>
      <c r="V3" s="101"/>
    </row>
    <row r="4" spans="2:22" ht="14.45" customHeight="1" x14ac:dyDescent="0.25">
      <c r="B4" s="73" t="s">
        <v>0</v>
      </c>
      <c r="C4" s="75" t="s">
        <v>1</v>
      </c>
      <c r="D4" s="77" t="s">
        <v>158</v>
      </c>
      <c r="E4" s="78"/>
      <c r="F4" s="78"/>
      <c r="G4" s="78"/>
      <c r="H4" s="78"/>
      <c r="I4" s="79"/>
      <c r="J4" s="77" t="s">
        <v>151</v>
      </c>
      <c r="K4" s="78"/>
      <c r="L4" s="79"/>
      <c r="O4" s="73" t="s">
        <v>0</v>
      </c>
      <c r="P4" s="75" t="s">
        <v>39</v>
      </c>
      <c r="Q4" s="77" t="s">
        <v>164</v>
      </c>
      <c r="R4" s="78"/>
      <c r="S4" s="78"/>
      <c r="T4" s="78"/>
      <c r="U4" s="78"/>
      <c r="V4" s="79"/>
    </row>
    <row r="5" spans="2:22" ht="14.45" customHeight="1" thickBot="1" x14ac:dyDescent="0.3">
      <c r="B5" s="74"/>
      <c r="C5" s="76"/>
      <c r="D5" s="80" t="s">
        <v>159</v>
      </c>
      <c r="E5" s="81"/>
      <c r="F5" s="81"/>
      <c r="G5" s="81"/>
      <c r="H5" s="81"/>
      <c r="I5" s="82"/>
      <c r="J5" s="80" t="s">
        <v>152</v>
      </c>
      <c r="K5" s="81"/>
      <c r="L5" s="82"/>
      <c r="O5" s="74"/>
      <c r="P5" s="76"/>
      <c r="Q5" s="80" t="s">
        <v>165</v>
      </c>
      <c r="R5" s="81"/>
      <c r="S5" s="81"/>
      <c r="T5" s="81"/>
      <c r="U5" s="81"/>
      <c r="V5" s="82"/>
    </row>
    <row r="6" spans="2:22" ht="14.45" customHeight="1" x14ac:dyDescent="0.25">
      <c r="B6" s="74"/>
      <c r="C6" s="76"/>
      <c r="D6" s="83">
        <v>2026</v>
      </c>
      <c r="E6" s="84"/>
      <c r="F6" s="83">
        <v>2025</v>
      </c>
      <c r="G6" s="84"/>
      <c r="H6" s="91" t="s">
        <v>5</v>
      </c>
      <c r="I6" s="91" t="s">
        <v>42</v>
      </c>
      <c r="J6" s="91">
        <v>2026</v>
      </c>
      <c r="K6" s="91" t="s">
        <v>160</v>
      </c>
      <c r="L6" s="93" t="s">
        <v>162</v>
      </c>
      <c r="O6" s="74"/>
      <c r="P6" s="76"/>
      <c r="Q6" s="83">
        <v>2026</v>
      </c>
      <c r="R6" s="84"/>
      <c r="S6" s="83">
        <v>2025</v>
      </c>
      <c r="T6" s="84"/>
      <c r="U6" s="91" t="s">
        <v>5</v>
      </c>
      <c r="V6" s="93" t="s">
        <v>56</v>
      </c>
    </row>
    <row r="7" spans="2:22" ht="14.45" customHeight="1" thickBot="1" x14ac:dyDescent="0.3">
      <c r="B7" s="95" t="s">
        <v>6</v>
      </c>
      <c r="C7" s="97" t="s">
        <v>7</v>
      </c>
      <c r="D7" s="85"/>
      <c r="E7" s="86"/>
      <c r="F7" s="85"/>
      <c r="G7" s="86"/>
      <c r="H7" s="92"/>
      <c r="I7" s="92"/>
      <c r="J7" s="92"/>
      <c r="K7" s="92"/>
      <c r="L7" s="94"/>
      <c r="O7" s="95" t="s">
        <v>6</v>
      </c>
      <c r="P7" s="97" t="s">
        <v>39</v>
      </c>
      <c r="Q7" s="85"/>
      <c r="R7" s="86"/>
      <c r="S7" s="85"/>
      <c r="T7" s="86"/>
      <c r="U7" s="92"/>
      <c r="V7" s="94"/>
    </row>
    <row r="8" spans="2:22" ht="14.45" customHeight="1" x14ac:dyDescent="0.25">
      <c r="B8" s="95"/>
      <c r="C8" s="97"/>
      <c r="D8" s="7" t="s">
        <v>8</v>
      </c>
      <c r="E8" s="8" t="s">
        <v>2</v>
      </c>
      <c r="F8" s="7" t="s">
        <v>8</v>
      </c>
      <c r="G8" s="8" t="s">
        <v>2</v>
      </c>
      <c r="H8" s="99" t="s">
        <v>9</v>
      </c>
      <c r="I8" s="99" t="s">
        <v>43</v>
      </c>
      <c r="J8" s="99" t="s">
        <v>8</v>
      </c>
      <c r="K8" s="99" t="s">
        <v>161</v>
      </c>
      <c r="L8" s="102" t="s">
        <v>163</v>
      </c>
      <c r="O8" s="95"/>
      <c r="P8" s="97"/>
      <c r="Q8" s="7" t="s">
        <v>8</v>
      </c>
      <c r="R8" s="8" t="s">
        <v>2</v>
      </c>
      <c r="S8" s="7" t="s">
        <v>8</v>
      </c>
      <c r="T8" s="8" t="s">
        <v>2</v>
      </c>
      <c r="U8" s="99" t="s">
        <v>9</v>
      </c>
      <c r="V8" s="102" t="s">
        <v>57</v>
      </c>
    </row>
    <row r="9" spans="2:22" ht="14.45" customHeight="1" thickBot="1" x14ac:dyDescent="0.3">
      <c r="B9" s="96"/>
      <c r="C9" s="98"/>
      <c r="D9" s="10" t="s">
        <v>10</v>
      </c>
      <c r="E9" s="11" t="s">
        <v>11</v>
      </c>
      <c r="F9" s="10" t="s">
        <v>10</v>
      </c>
      <c r="G9" s="11" t="s">
        <v>11</v>
      </c>
      <c r="H9" s="100"/>
      <c r="I9" s="100"/>
      <c r="J9" s="100" t="s">
        <v>10</v>
      </c>
      <c r="K9" s="100"/>
      <c r="L9" s="103"/>
      <c r="O9" s="96"/>
      <c r="P9" s="98"/>
      <c r="Q9" s="10" t="s">
        <v>10</v>
      </c>
      <c r="R9" s="11" t="s">
        <v>11</v>
      </c>
      <c r="S9" s="10" t="s">
        <v>10</v>
      </c>
      <c r="T9" s="11" t="s">
        <v>11</v>
      </c>
      <c r="U9" s="100"/>
      <c r="V9" s="103"/>
    </row>
    <row r="10" spans="2:22" ht="14.25" customHeight="1" thickBot="1" x14ac:dyDescent="0.3">
      <c r="B10" s="13">
        <v>1</v>
      </c>
      <c r="C10" s="14" t="s">
        <v>19</v>
      </c>
      <c r="D10" s="15">
        <v>7728</v>
      </c>
      <c r="E10" s="16">
        <v>0.13713312275969763</v>
      </c>
      <c r="F10" s="15">
        <v>8197</v>
      </c>
      <c r="G10" s="16">
        <v>0.16442340481014181</v>
      </c>
      <c r="H10" s="17">
        <v>-5.7216054654141812E-2</v>
      </c>
      <c r="I10" s="34">
        <v>0</v>
      </c>
      <c r="J10" s="15">
        <v>6523</v>
      </c>
      <c r="K10" s="17">
        <v>0.18473095201594369</v>
      </c>
      <c r="L10" s="34">
        <v>0</v>
      </c>
      <c r="O10" s="13">
        <v>1</v>
      </c>
      <c r="P10" s="14" t="s">
        <v>19</v>
      </c>
      <c r="Q10" s="15">
        <v>65458</v>
      </c>
      <c r="R10" s="16">
        <v>0.13912522290259025</v>
      </c>
      <c r="S10" s="15">
        <v>68639</v>
      </c>
      <c r="T10" s="16">
        <v>0.16040597511614646</v>
      </c>
      <c r="U10" s="17">
        <v>-4.6343915266830793E-2</v>
      </c>
      <c r="V10" s="34">
        <v>0</v>
      </c>
    </row>
    <row r="11" spans="2:22" ht="14.45" customHeight="1" thickBot="1" x14ac:dyDescent="0.3">
      <c r="B11" s="18">
        <v>2</v>
      </c>
      <c r="C11" s="19" t="s">
        <v>17</v>
      </c>
      <c r="D11" s="20">
        <v>6511</v>
      </c>
      <c r="E11" s="21">
        <v>0.11553749512013345</v>
      </c>
      <c r="F11" s="20">
        <v>6023</v>
      </c>
      <c r="G11" s="21">
        <v>0.12081519667823401</v>
      </c>
      <c r="H11" s="22">
        <v>8.102274613979743E-2</v>
      </c>
      <c r="I11" s="35">
        <v>0</v>
      </c>
      <c r="J11" s="20">
        <v>3996</v>
      </c>
      <c r="K11" s="22">
        <v>0.62937937937937938</v>
      </c>
      <c r="L11" s="35">
        <v>1</v>
      </c>
      <c r="O11" s="18">
        <v>2</v>
      </c>
      <c r="P11" s="19" t="s">
        <v>17</v>
      </c>
      <c r="Q11" s="20">
        <v>49268</v>
      </c>
      <c r="R11" s="21">
        <v>0.10471480158215674</v>
      </c>
      <c r="S11" s="20">
        <v>45527</v>
      </c>
      <c r="T11" s="21">
        <v>0.10639436514390944</v>
      </c>
      <c r="U11" s="22">
        <v>8.2171019395084199E-2</v>
      </c>
      <c r="V11" s="35">
        <v>0</v>
      </c>
    </row>
    <row r="12" spans="2:22" ht="14.45" customHeight="1" thickBot="1" x14ac:dyDescent="0.3">
      <c r="B12" s="13">
        <v>3</v>
      </c>
      <c r="C12" s="14" t="s">
        <v>18</v>
      </c>
      <c r="D12" s="15">
        <v>4600</v>
      </c>
      <c r="E12" s="16">
        <v>8.1626858785534301E-2</v>
      </c>
      <c r="F12" s="15">
        <v>3620</v>
      </c>
      <c r="G12" s="16">
        <v>7.2613483641907201E-2</v>
      </c>
      <c r="H12" s="17">
        <v>0.27071823204419898</v>
      </c>
      <c r="I12" s="34">
        <v>0</v>
      </c>
      <c r="J12" s="15">
        <v>4081</v>
      </c>
      <c r="K12" s="17">
        <v>0.12717471208037257</v>
      </c>
      <c r="L12" s="34">
        <v>-1</v>
      </c>
      <c r="O12" s="13">
        <v>3</v>
      </c>
      <c r="P12" s="14" t="s">
        <v>18</v>
      </c>
      <c r="Q12" s="15">
        <v>36137</v>
      </c>
      <c r="R12" s="16">
        <v>7.680601576630669E-2</v>
      </c>
      <c r="S12" s="15">
        <v>30796</v>
      </c>
      <c r="T12" s="16">
        <v>7.1968740944315129E-2</v>
      </c>
      <c r="U12" s="17">
        <v>0.17343161449538891</v>
      </c>
      <c r="V12" s="34">
        <v>0</v>
      </c>
    </row>
    <row r="13" spans="2:22" ht="14.45" customHeight="1" thickBot="1" x14ac:dyDescent="0.3">
      <c r="B13" s="18">
        <v>4</v>
      </c>
      <c r="C13" s="19" t="s">
        <v>22</v>
      </c>
      <c r="D13" s="20">
        <v>2922</v>
      </c>
      <c r="E13" s="21">
        <v>5.1850800298115486E-2</v>
      </c>
      <c r="F13" s="20">
        <v>2527</v>
      </c>
      <c r="G13" s="21">
        <v>5.0689025735662849E-2</v>
      </c>
      <c r="H13" s="22">
        <v>0.15631183221210931</v>
      </c>
      <c r="I13" s="35">
        <v>2</v>
      </c>
      <c r="J13" s="20">
        <v>2570</v>
      </c>
      <c r="K13" s="22">
        <v>0.13696498054474704</v>
      </c>
      <c r="L13" s="35">
        <v>0</v>
      </c>
      <c r="O13" s="18">
        <v>4</v>
      </c>
      <c r="P13" s="19" t="s">
        <v>16</v>
      </c>
      <c r="Q13" s="20">
        <v>24389</v>
      </c>
      <c r="R13" s="21">
        <v>5.1836674835333697E-2</v>
      </c>
      <c r="S13" s="20">
        <v>22548</v>
      </c>
      <c r="T13" s="21">
        <v>5.2693569645811719E-2</v>
      </c>
      <c r="U13" s="22">
        <v>8.1648039737449052E-2</v>
      </c>
      <c r="V13" s="35">
        <v>1</v>
      </c>
    </row>
    <row r="14" spans="2:22" ht="14.45" customHeight="1" thickBot="1" x14ac:dyDescent="0.3">
      <c r="B14" s="13">
        <v>5</v>
      </c>
      <c r="C14" s="14" t="s">
        <v>32</v>
      </c>
      <c r="D14" s="15">
        <v>2720</v>
      </c>
      <c r="E14" s="16">
        <v>4.8266316499272453E-2</v>
      </c>
      <c r="F14" s="15">
        <v>2699</v>
      </c>
      <c r="G14" s="16">
        <v>5.4139169157322531E-2</v>
      </c>
      <c r="H14" s="17">
        <v>7.7806595035199155E-3</v>
      </c>
      <c r="I14" s="34">
        <v>-1</v>
      </c>
      <c r="J14" s="15">
        <v>2082</v>
      </c>
      <c r="K14" s="17">
        <v>0.30643611911623436</v>
      </c>
      <c r="L14" s="34">
        <v>2</v>
      </c>
      <c r="O14" s="13">
        <v>5</v>
      </c>
      <c r="P14" s="14" t="s">
        <v>22</v>
      </c>
      <c r="Q14" s="15">
        <v>23914</v>
      </c>
      <c r="R14" s="16">
        <v>5.082710410480832E-2</v>
      </c>
      <c r="S14" s="15">
        <v>23363</v>
      </c>
      <c r="T14" s="16">
        <v>5.4598184656514955E-2</v>
      </c>
      <c r="U14" s="17">
        <v>2.3584299961477484E-2</v>
      </c>
      <c r="V14" s="34">
        <v>-1</v>
      </c>
    </row>
    <row r="15" spans="2:22" ht="14.45" customHeight="1" thickBot="1" x14ac:dyDescent="0.3">
      <c r="B15" s="18">
        <v>6</v>
      </c>
      <c r="C15" s="19" t="s">
        <v>31</v>
      </c>
      <c r="D15" s="20">
        <v>2553</v>
      </c>
      <c r="E15" s="21">
        <v>4.5302906625971535E-2</v>
      </c>
      <c r="F15" s="20">
        <v>2520</v>
      </c>
      <c r="G15" s="21">
        <v>5.054861292199065E-2</v>
      </c>
      <c r="H15" s="22">
        <v>1.3095238095238049E-2</v>
      </c>
      <c r="I15" s="35">
        <v>1</v>
      </c>
      <c r="J15" s="20">
        <v>2084</v>
      </c>
      <c r="K15" s="22">
        <v>0.2250479846449136</v>
      </c>
      <c r="L15" s="35">
        <v>0</v>
      </c>
      <c r="O15" s="18">
        <v>6</v>
      </c>
      <c r="P15" s="19" t="s">
        <v>31</v>
      </c>
      <c r="Q15" s="20">
        <v>21340</v>
      </c>
      <c r="R15" s="21">
        <v>4.5356293451392887E-2</v>
      </c>
      <c r="S15" s="20">
        <v>21207</v>
      </c>
      <c r="T15" s="21">
        <v>4.9559718444151545E-2</v>
      </c>
      <c r="U15" s="22">
        <v>6.2715141226954429E-3</v>
      </c>
      <c r="V15" s="35">
        <v>2</v>
      </c>
    </row>
    <row r="16" spans="2:22" ht="14.45" customHeight="1" thickBot="1" x14ac:dyDescent="0.3">
      <c r="B16" s="13">
        <v>7</v>
      </c>
      <c r="C16" s="14" t="s">
        <v>73</v>
      </c>
      <c r="D16" s="15">
        <v>2468</v>
      </c>
      <c r="E16" s="16">
        <v>4.379458423536927E-2</v>
      </c>
      <c r="F16" s="15">
        <v>1313</v>
      </c>
      <c r="G16" s="16">
        <v>2.633743205022767E-2</v>
      </c>
      <c r="H16" s="17">
        <v>0.87966488956587963</v>
      </c>
      <c r="I16" s="34">
        <v>6</v>
      </c>
      <c r="J16" s="15">
        <v>1387</v>
      </c>
      <c r="K16" s="17">
        <v>0.77937995674116789</v>
      </c>
      <c r="L16" s="34">
        <v>5</v>
      </c>
      <c r="O16" s="13">
        <v>7</v>
      </c>
      <c r="P16" s="14" t="s">
        <v>32</v>
      </c>
      <c r="Q16" s="15">
        <v>21214</v>
      </c>
      <c r="R16" s="16">
        <v>4.5088491531295627E-2</v>
      </c>
      <c r="S16" s="15">
        <v>21452</v>
      </c>
      <c r="T16" s="16">
        <v>5.0132271422829208E-2</v>
      </c>
      <c r="U16" s="17">
        <v>-1.1094536639940311E-2</v>
      </c>
      <c r="V16" s="34">
        <v>0</v>
      </c>
    </row>
    <row r="17" spans="2:22" ht="14.45" customHeight="1" thickBot="1" x14ac:dyDescent="0.3">
      <c r="B17" s="18">
        <v>8</v>
      </c>
      <c r="C17" s="19" t="s">
        <v>29</v>
      </c>
      <c r="D17" s="20">
        <v>2270</v>
      </c>
      <c r="E17" s="21">
        <v>4.0281080313731059E-2</v>
      </c>
      <c r="F17" s="20">
        <v>1837</v>
      </c>
      <c r="G17" s="21">
        <v>3.6848334102260648E-2</v>
      </c>
      <c r="H17" s="22">
        <v>0.23571039738704402</v>
      </c>
      <c r="I17" s="35">
        <v>0</v>
      </c>
      <c r="J17" s="20">
        <v>1671</v>
      </c>
      <c r="K17" s="22">
        <v>0.35846798324356666</v>
      </c>
      <c r="L17" s="35">
        <v>1</v>
      </c>
      <c r="O17" s="18">
        <v>8</v>
      </c>
      <c r="P17" s="19" t="s">
        <v>23</v>
      </c>
      <c r="Q17" s="20">
        <v>19383</v>
      </c>
      <c r="R17" s="21">
        <v>4.119686204162832E-2</v>
      </c>
      <c r="S17" s="20">
        <v>21532</v>
      </c>
      <c r="T17" s="21">
        <v>5.0319227497499459E-2</v>
      </c>
      <c r="U17" s="22">
        <v>-9.9804941482444787E-2</v>
      </c>
      <c r="V17" s="35">
        <v>-2</v>
      </c>
    </row>
    <row r="18" spans="2:22" ht="14.45" customHeight="1" thickBot="1" x14ac:dyDescent="0.3">
      <c r="B18" s="13">
        <v>9</v>
      </c>
      <c r="C18" s="14" t="s">
        <v>16</v>
      </c>
      <c r="D18" s="15">
        <v>2224</v>
      </c>
      <c r="E18" s="16">
        <v>3.9464811725875716E-2</v>
      </c>
      <c r="F18" s="15">
        <v>2585</v>
      </c>
      <c r="G18" s="16">
        <v>5.1852446191803903E-2</v>
      </c>
      <c r="H18" s="17">
        <v>-0.13965183752417798</v>
      </c>
      <c r="I18" s="34">
        <v>-4</v>
      </c>
      <c r="J18" s="15">
        <v>2430</v>
      </c>
      <c r="K18" s="17">
        <v>-8.4773662551440365E-2</v>
      </c>
      <c r="L18" s="34">
        <v>-4</v>
      </c>
      <c r="O18" s="13">
        <v>9</v>
      </c>
      <c r="P18" s="14" t="s">
        <v>29</v>
      </c>
      <c r="Q18" s="15">
        <v>17582</v>
      </c>
      <c r="R18" s="16">
        <v>3.7368994913888932E-2</v>
      </c>
      <c r="S18" s="15">
        <v>15866</v>
      </c>
      <c r="T18" s="16">
        <v>3.7078063508978562E-2</v>
      </c>
      <c r="U18" s="17">
        <v>0.10815580486575072</v>
      </c>
      <c r="V18" s="34">
        <v>0</v>
      </c>
    </row>
    <row r="19" spans="2:22" ht="14.45" customHeight="1" thickBot="1" x14ac:dyDescent="0.3">
      <c r="B19" s="18">
        <v>10</v>
      </c>
      <c r="C19" s="19" t="s">
        <v>23</v>
      </c>
      <c r="D19" s="20">
        <v>2040</v>
      </c>
      <c r="E19" s="21">
        <v>3.6199737374454345E-2</v>
      </c>
      <c r="F19" s="20">
        <v>1522</v>
      </c>
      <c r="G19" s="21">
        <v>3.0529757487011814E-2</v>
      </c>
      <c r="H19" s="22">
        <v>0.34034165571616293</v>
      </c>
      <c r="I19" s="35">
        <v>0</v>
      </c>
      <c r="J19" s="20">
        <v>1958</v>
      </c>
      <c r="K19" s="22">
        <v>4.1879468845760881E-2</v>
      </c>
      <c r="L19" s="35">
        <v>-2</v>
      </c>
      <c r="O19" s="18">
        <v>10</v>
      </c>
      <c r="P19" s="19" t="s">
        <v>24</v>
      </c>
      <c r="Q19" s="20">
        <v>14808</v>
      </c>
      <c r="R19" s="21">
        <v>3.1473101847620706E-2</v>
      </c>
      <c r="S19" s="20">
        <v>15091</v>
      </c>
      <c r="T19" s="21">
        <v>3.5266926535610456E-2</v>
      </c>
      <c r="U19" s="22">
        <v>-1.8752899078921192E-2</v>
      </c>
      <c r="V19" s="35">
        <v>0</v>
      </c>
    </row>
    <row r="20" spans="2:22" ht="14.45" customHeight="1" thickBot="1" x14ac:dyDescent="0.3">
      <c r="B20" s="13">
        <v>11</v>
      </c>
      <c r="C20" s="14" t="s">
        <v>24</v>
      </c>
      <c r="D20" s="15">
        <v>1836</v>
      </c>
      <c r="E20" s="16">
        <v>3.2579763637008909E-2</v>
      </c>
      <c r="F20" s="15">
        <v>1622</v>
      </c>
      <c r="G20" s="16">
        <v>3.2535654825186049E-2</v>
      </c>
      <c r="H20" s="17">
        <v>0.13193588162762016</v>
      </c>
      <c r="I20" s="34">
        <v>-2</v>
      </c>
      <c r="J20" s="15">
        <v>1594</v>
      </c>
      <c r="K20" s="17">
        <v>0.15181932245922214</v>
      </c>
      <c r="L20" s="34">
        <v>-1</v>
      </c>
      <c r="O20" s="13">
        <v>11</v>
      </c>
      <c r="P20" s="14" t="s">
        <v>73</v>
      </c>
      <c r="Q20" s="15">
        <v>14617</v>
      </c>
      <c r="R20" s="16">
        <v>3.1067148143346292E-2</v>
      </c>
      <c r="S20" s="15">
        <v>10153</v>
      </c>
      <c r="T20" s="16">
        <v>2.3727062826588891E-2</v>
      </c>
      <c r="U20" s="17">
        <v>0.43967300305328472</v>
      </c>
      <c r="V20" s="34">
        <v>3</v>
      </c>
    </row>
    <row r="21" spans="2:22" ht="14.45" customHeight="1" thickBot="1" x14ac:dyDescent="0.3">
      <c r="B21" s="18">
        <v>12</v>
      </c>
      <c r="C21" s="19" t="s">
        <v>91</v>
      </c>
      <c r="D21" s="20">
        <v>1365</v>
      </c>
      <c r="E21" s="21">
        <v>2.4221883096142243E-2</v>
      </c>
      <c r="F21" s="20">
        <v>735</v>
      </c>
      <c r="G21" s="21">
        <v>1.4743345435580608E-2</v>
      </c>
      <c r="H21" s="22">
        <v>0.85714285714285721</v>
      </c>
      <c r="I21" s="35">
        <v>9</v>
      </c>
      <c r="J21" s="20">
        <v>1452</v>
      </c>
      <c r="K21" s="22">
        <v>-5.9917355371900793E-2</v>
      </c>
      <c r="L21" s="35">
        <v>-1</v>
      </c>
      <c r="O21" s="18">
        <v>12</v>
      </c>
      <c r="P21" s="19" t="s">
        <v>33</v>
      </c>
      <c r="Q21" s="20">
        <v>13918</v>
      </c>
      <c r="R21" s="21">
        <v>2.9581485110425784E-2</v>
      </c>
      <c r="S21" s="20">
        <v>13541</v>
      </c>
      <c r="T21" s="21">
        <v>3.1644652588874243E-2</v>
      </c>
      <c r="U21" s="22">
        <v>2.7841370652093689E-2</v>
      </c>
      <c r="V21" s="35">
        <v>-1</v>
      </c>
    </row>
    <row r="22" spans="2:22" ht="14.25" customHeight="1" thickBot="1" x14ac:dyDescent="0.3">
      <c r="B22" s="13">
        <v>13</v>
      </c>
      <c r="C22" s="14" t="s">
        <v>92</v>
      </c>
      <c r="D22" s="15">
        <v>1342</v>
      </c>
      <c r="E22" s="16">
        <v>2.3813748802214572E-2</v>
      </c>
      <c r="F22" s="15">
        <v>143</v>
      </c>
      <c r="G22" s="16">
        <v>2.8684331935891522E-3</v>
      </c>
      <c r="H22" s="17">
        <v>8.384615384615385</v>
      </c>
      <c r="I22" s="34">
        <v>25</v>
      </c>
      <c r="J22" s="15">
        <v>1106</v>
      </c>
      <c r="K22" s="17">
        <v>0.21338155515370705</v>
      </c>
      <c r="L22" s="34">
        <v>1</v>
      </c>
      <c r="O22" s="13">
        <v>13</v>
      </c>
      <c r="P22" s="14" t="s">
        <v>55</v>
      </c>
      <c r="Q22" s="15">
        <v>10250</v>
      </c>
      <c r="R22" s="16">
        <v>2.1785473658705583E-2</v>
      </c>
      <c r="S22" s="15">
        <v>11340</v>
      </c>
      <c r="T22" s="16">
        <v>2.6501023584508818E-2</v>
      </c>
      <c r="U22" s="17">
        <v>-9.6119929453262754E-2</v>
      </c>
      <c r="V22" s="34">
        <v>0</v>
      </c>
    </row>
    <row r="23" spans="2:22" ht="14.25" customHeight="1" thickBot="1" x14ac:dyDescent="0.3">
      <c r="B23" s="18">
        <v>14</v>
      </c>
      <c r="C23" s="19" t="s">
        <v>55</v>
      </c>
      <c r="D23" s="20">
        <v>1240</v>
      </c>
      <c r="E23" s="21">
        <v>2.2003761933491853E-2</v>
      </c>
      <c r="F23" s="20">
        <v>1348</v>
      </c>
      <c r="G23" s="21">
        <v>2.7039496118588649E-2</v>
      </c>
      <c r="H23" s="22">
        <v>-8.0118694362017795E-2</v>
      </c>
      <c r="I23" s="35">
        <v>-2</v>
      </c>
      <c r="J23" s="20">
        <v>951</v>
      </c>
      <c r="K23" s="22">
        <v>0.30389064143007372</v>
      </c>
      <c r="L23" s="35">
        <v>3</v>
      </c>
      <c r="O23" s="18">
        <v>14</v>
      </c>
      <c r="P23" s="19" t="s">
        <v>69</v>
      </c>
      <c r="Q23" s="20">
        <v>10099</v>
      </c>
      <c r="R23" s="21">
        <v>2.1464536437001722E-2</v>
      </c>
      <c r="S23" s="20">
        <v>9565</v>
      </c>
      <c r="T23" s="21">
        <v>2.235293567776251E-2</v>
      </c>
      <c r="U23" s="22">
        <v>5.5828541557762623E-2</v>
      </c>
      <c r="V23" s="35">
        <v>1</v>
      </c>
    </row>
    <row r="24" spans="2:22" ht="14.25" customHeight="1" thickBot="1" x14ac:dyDescent="0.3">
      <c r="B24" s="13">
        <v>15</v>
      </c>
      <c r="C24" s="14" t="s">
        <v>21</v>
      </c>
      <c r="D24" s="15">
        <v>1110</v>
      </c>
      <c r="E24" s="16">
        <v>1.9696915924335451E-2</v>
      </c>
      <c r="F24" s="15">
        <v>1359</v>
      </c>
      <c r="G24" s="16">
        <v>2.7260144825787817E-2</v>
      </c>
      <c r="H24" s="17">
        <v>-0.18322295805739519</v>
      </c>
      <c r="I24" s="34">
        <v>-4</v>
      </c>
      <c r="J24" s="15">
        <v>979</v>
      </c>
      <c r="K24" s="17">
        <v>0.13381001021450456</v>
      </c>
      <c r="L24" s="34">
        <v>0</v>
      </c>
      <c r="O24" s="13">
        <v>15</v>
      </c>
      <c r="P24" s="14" t="s">
        <v>87</v>
      </c>
      <c r="Q24" s="15">
        <v>10080</v>
      </c>
      <c r="R24" s="16">
        <v>2.1424153607780709E-2</v>
      </c>
      <c r="S24" s="15">
        <v>5190</v>
      </c>
      <c r="T24" s="16">
        <v>1.2128775344232873E-2</v>
      </c>
      <c r="U24" s="17">
        <v>0.94219653179190743</v>
      </c>
      <c r="V24" s="34">
        <v>6</v>
      </c>
    </row>
    <row r="25" spans="2:22" ht="14.45" customHeight="1" thickBot="1" x14ac:dyDescent="0.3">
      <c r="B25" s="18">
        <v>16</v>
      </c>
      <c r="C25" s="19" t="s">
        <v>93</v>
      </c>
      <c r="D25" s="20">
        <v>1094</v>
      </c>
      <c r="E25" s="21">
        <v>1.94129964155162E-2</v>
      </c>
      <c r="F25" s="20">
        <v>433</v>
      </c>
      <c r="G25" s="21">
        <v>8.6855354742944261E-3</v>
      </c>
      <c r="H25" s="22">
        <v>1.5265588914549655</v>
      </c>
      <c r="I25" s="35">
        <v>9</v>
      </c>
      <c r="J25" s="20">
        <v>769</v>
      </c>
      <c r="K25" s="22">
        <v>0.42262678803641096</v>
      </c>
      <c r="L25" s="35">
        <v>4</v>
      </c>
      <c r="O25" s="18">
        <v>16</v>
      </c>
      <c r="P25" s="19" t="s">
        <v>21</v>
      </c>
      <c r="Q25" s="20">
        <v>9602</v>
      </c>
      <c r="R25" s="21">
        <v>2.0408206641062535E-2</v>
      </c>
      <c r="S25" s="20">
        <v>11511</v>
      </c>
      <c r="T25" s="21">
        <v>2.6900642194116493E-2</v>
      </c>
      <c r="U25" s="22">
        <v>-0.16584136912518466</v>
      </c>
      <c r="V25" s="35">
        <v>-4</v>
      </c>
    </row>
    <row r="26" spans="2:22" ht="14.45" customHeight="1" thickBot="1" x14ac:dyDescent="0.3">
      <c r="B26" s="13">
        <v>17</v>
      </c>
      <c r="C26" s="14" t="s">
        <v>69</v>
      </c>
      <c r="D26" s="15">
        <v>1085</v>
      </c>
      <c r="E26" s="16">
        <v>1.9253291691805372E-2</v>
      </c>
      <c r="F26" s="15">
        <v>960</v>
      </c>
      <c r="G26" s="16">
        <v>1.9256614446472628E-2</v>
      </c>
      <c r="H26" s="17">
        <v>0.13020833333333326</v>
      </c>
      <c r="I26" s="34">
        <v>-3</v>
      </c>
      <c r="J26" s="15">
        <v>1108</v>
      </c>
      <c r="K26" s="17">
        <v>-2.0758122743682272E-2</v>
      </c>
      <c r="L26" s="34">
        <v>-4</v>
      </c>
      <c r="O26" s="13">
        <v>17</v>
      </c>
      <c r="P26" s="14" t="s">
        <v>91</v>
      </c>
      <c r="Q26" s="15">
        <v>9419</v>
      </c>
      <c r="R26" s="16">
        <v>2.0019256233302231E-2</v>
      </c>
      <c r="S26" s="15">
        <v>3546</v>
      </c>
      <c r="T26" s="16">
        <v>8.2868280097591063E-3</v>
      </c>
      <c r="U26" s="17">
        <v>1.656232374506486</v>
      </c>
      <c r="V26" s="34">
        <v>7</v>
      </c>
    </row>
    <row r="27" spans="2:22" ht="14.45" customHeight="1" thickBot="1" x14ac:dyDescent="0.3">
      <c r="B27" s="18">
        <v>18</v>
      </c>
      <c r="C27" s="19" t="s">
        <v>27</v>
      </c>
      <c r="D27" s="20">
        <v>1017</v>
      </c>
      <c r="E27" s="21">
        <v>1.8046633779323563E-2</v>
      </c>
      <c r="F27" s="20">
        <v>854</v>
      </c>
      <c r="G27" s="21">
        <v>1.7130363268007945E-2</v>
      </c>
      <c r="H27" s="22">
        <v>0.19086651053864179</v>
      </c>
      <c r="I27" s="35">
        <v>-1</v>
      </c>
      <c r="J27" s="20">
        <v>838</v>
      </c>
      <c r="K27" s="22">
        <v>0.21360381861575184</v>
      </c>
      <c r="L27" s="35">
        <v>0</v>
      </c>
      <c r="O27" s="18">
        <v>18</v>
      </c>
      <c r="P27" s="19" t="s">
        <v>92</v>
      </c>
      <c r="Q27" s="20">
        <v>8855</v>
      </c>
      <c r="R27" s="21">
        <v>1.882052382905736E-2</v>
      </c>
      <c r="S27" s="20">
        <v>263</v>
      </c>
      <c r="T27" s="21">
        <v>6.146180954784673E-4</v>
      </c>
      <c r="U27" s="22">
        <v>32.669201520912544</v>
      </c>
      <c r="V27" s="35">
        <v>23</v>
      </c>
    </row>
    <row r="28" spans="2:22" ht="14.45" customHeight="1" thickBot="1" x14ac:dyDescent="0.3">
      <c r="B28" s="13">
        <v>19</v>
      </c>
      <c r="C28" s="14" t="s">
        <v>90</v>
      </c>
      <c r="D28" s="15">
        <v>954</v>
      </c>
      <c r="E28" s="16">
        <v>1.6928700713347764E-2</v>
      </c>
      <c r="F28" s="15">
        <v>640</v>
      </c>
      <c r="G28" s="16">
        <v>1.2837742964315087E-2</v>
      </c>
      <c r="H28" s="17">
        <v>0.49062500000000009</v>
      </c>
      <c r="I28" s="34">
        <v>4</v>
      </c>
      <c r="J28" s="15">
        <v>837</v>
      </c>
      <c r="K28" s="17">
        <v>0.13978494623655924</v>
      </c>
      <c r="L28" s="34">
        <v>0</v>
      </c>
      <c r="O28" s="13">
        <v>19</v>
      </c>
      <c r="P28" s="14" t="s">
        <v>27</v>
      </c>
      <c r="Q28" s="15">
        <v>8680</v>
      </c>
      <c r="R28" s="16">
        <v>1.8448576717811166E-2</v>
      </c>
      <c r="S28" s="15">
        <v>7370</v>
      </c>
      <c r="T28" s="16">
        <v>1.7223328378997354E-2</v>
      </c>
      <c r="U28" s="17">
        <v>0.17774762550881951</v>
      </c>
      <c r="V28" s="34">
        <v>-2</v>
      </c>
    </row>
    <row r="29" spans="2:22" ht="14.45" customHeight="1" thickBot="1" x14ac:dyDescent="0.3">
      <c r="B29" s="18">
        <v>20</v>
      </c>
      <c r="C29" s="19" t="s">
        <v>33</v>
      </c>
      <c r="D29" s="20">
        <v>921</v>
      </c>
      <c r="E29" s="21">
        <v>1.6343116726408063E-2</v>
      </c>
      <c r="F29" s="20">
        <v>864</v>
      </c>
      <c r="G29" s="21">
        <v>1.7330953001825366E-2</v>
      </c>
      <c r="H29" s="22">
        <v>6.5972222222222321E-2</v>
      </c>
      <c r="I29" s="35">
        <v>-4</v>
      </c>
      <c r="J29" s="20">
        <v>724</v>
      </c>
      <c r="K29" s="22">
        <v>0.2720994475138121</v>
      </c>
      <c r="L29" s="35">
        <v>1</v>
      </c>
      <c r="O29" s="18">
        <v>20</v>
      </c>
      <c r="P29" s="19" t="s">
        <v>93</v>
      </c>
      <c r="Q29" s="20">
        <v>7921</v>
      </c>
      <c r="R29" s="21">
        <v>1.6835388961034821E-2</v>
      </c>
      <c r="S29" s="20">
        <v>4214</v>
      </c>
      <c r="T29" s="21">
        <v>9.8479112332557472E-3</v>
      </c>
      <c r="U29" s="22">
        <v>0.8796867584243</v>
      </c>
      <c r="V29" s="35">
        <v>3</v>
      </c>
    </row>
    <row r="30" spans="2:22" ht="14.45" customHeight="1" thickBot="1" x14ac:dyDescent="0.3">
      <c r="B30" s="13">
        <v>21</v>
      </c>
      <c r="C30" s="14" t="s">
        <v>25</v>
      </c>
      <c r="D30" s="15">
        <v>883</v>
      </c>
      <c r="E30" s="16">
        <v>1.5668807892962346E-2</v>
      </c>
      <c r="F30" s="15">
        <v>930</v>
      </c>
      <c r="G30" s="16">
        <v>1.8654845245020361E-2</v>
      </c>
      <c r="H30" s="17">
        <v>-5.053763440860215E-2</v>
      </c>
      <c r="I30" s="34">
        <v>-6</v>
      </c>
      <c r="J30" s="15">
        <v>348</v>
      </c>
      <c r="K30" s="17">
        <v>1.5373563218390807</v>
      </c>
      <c r="L30" s="34">
        <v>6</v>
      </c>
      <c r="O30" s="13">
        <v>21</v>
      </c>
      <c r="P30" s="14" t="s">
        <v>25</v>
      </c>
      <c r="Q30" s="15">
        <v>7385</v>
      </c>
      <c r="R30" s="16">
        <v>1.569616809458934E-2</v>
      </c>
      <c r="S30" s="15">
        <v>7956</v>
      </c>
      <c r="T30" s="16">
        <v>1.859278162595698E-2</v>
      </c>
      <c r="U30" s="17">
        <v>-7.1769733534439384E-2</v>
      </c>
      <c r="V30" s="34">
        <v>-5</v>
      </c>
    </row>
    <row r="31" spans="2:22" ht="14.45" customHeight="1" thickBot="1" x14ac:dyDescent="0.3">
      <c r="B31" s="18">
        <v>22</v>
      </c>
      <c r="C31" s="19" t="s">
        <v>87</v>
      </c>
      <c r="D31" s="20">
        <v>879</v>
      </c>
      <c r="E31" s="21">
        <v>1.5597828015757534E-2</v>
      </c>
      <c r="F31" s="20">
        <v>734</v>
      </c>
      <c r="G31" s="21">
        <v>1.4723286462198865E-2</v>
      </c>
      <c r="H31" s="22">
        <v>0.19754768392370581</v>
      </c>
      <c r="I31" s="35">
        <v>0</v>
      </c>
      <c r="J31" s="20">
        <v>974</v>
      </c>
      <c r="K31" s="22">
        <v>-9.7535934291581139E-2</v>
      </c>
      <c r="L31" s="35">
        <v>-6</v>
      </c>
      <c r="O31" s="18">
        <v>22</v>
      </c>
      <c r="P31" s="19" t="s">
        <v>90</v>
      </c>
      <c r="Q31" s="20">
        <v>6498</v>
      </c>
      <c r="R31" s="21">
        <v>1.3810927593587206E-2</v>
      </c>
      <c r="S31" s="20">
        <v>4252</v>
      </c>
      <c r="T31" s="21">
        <v>9.9367153687241177E-3</v>
      </c>
      <c r="U31" s="22">
        <v>0.52822201317027284</v>
      </c>
      <c r="V31" s="35">
        <v>0</v>
      </c>
    </row>
    <row r="32" spans="2:22" ht="14.45" customHeight="1" thickBot="1" x14ac:dyDescent="0.3">
      <c r="B32" s="13">
        <v>23</v>
      </c>
      <c r="C32" s="14" t="s">
        <v>98</v>
      </c>
      <c r="D32" s="15">
        <v>671</v>
      </c>
      <c r="E32" s="16">
        <v>1.1906874401107286E-2</v>
      </c>
      <c r="F32" s="15">
        <v>851</v>
      </c>
      <c r="G32" s="16">
        <v>1.7070186347862715E-2</v>
      </c>
      <c r="H32" s="17">
        <v>-0.21151586368977671</v>
      </c>
      <c r="I32" s="34">
        <v>-5</v>
      </c>
      <c r="J32" s="15">
        <v>69</v>
      </c>
      <c r="K32" s="17">
        <v>8.72463768115942</v>
      </c>
      <c r="L32" s="34">
        <v>20</v>
      </c>
      <c r="O32" s="13">
        <v>23</v>
      </c>
      <c r="P32" s="14" t="s">
        <v>20</v>
      </c>
      <c r="Q32" s="15">
        <v>6239</v>
      </c>
      <c r="R32" s="16">
        <v>1.326044586894284E-2</v>
      </c>
      <c r="S32" s="15">
        <v>6665</v>
      </c>
      <c r="T32" s="16">
        <v>1.5575777970965722E-2</v>
      </c>
      <c r="U32" s="17">
        <v>-6.3915978994748657E-2</v>
      </c>
      <c r="V32" s="34">
        <v>-5</v>
      </c>
    </row>
    <row r="33" spans="2:22" ht="14.45" customHeight="1" thickBot="1" x14ac:dyDescent="0.3">
      <c r="B33" s="18">
        <v>24</v>
      </c>
      <c r="C33" s="19" t="s">
        <v>20</v>
      </c>
      <c r="D33" s="20">
        <v>660</v>
      </c>
      <c r="E33" s="21">
        <v>1.1711679738794051E-2</v>
      </c>
      <c r="F33" s="20">
        <v>805</v>
      </c>
      <c r="G33" s="21">
        <v>1.6147473572302569E-2</v>
      </c>
      <c r="H33" s="22">
        <v>-0.18012422360248448</v>
      </c>
      <c r="I33" s="35">
        <v>-5</v>
      </c>
      <c r="J33" s="20">
        <v>619</v>
      </c>
      <c r="K33" s="22">
        <v>6.6235864297253588E-2</v>
      </c>
      <c r="L33" s="35">
        <v>-2</v>
      </c>
      <c r="O33" s="18">
        <v>24</v>
      </c>
      <c r="P33" s="19" t="s">
        <v>28</v>
      </c>
      <c r="Q33" s="20">
        <v>6148</v>
      </c>
      <c r="R33" s="21">
        <v>1.306703337109482E-2</v>
      </c>
      <c r="S33" s="20">
        <v>6593</v>
      </c>
      <c r="T33" s="21">
        <v>1.5407517503762491E-2</v>
      </c>
      <c r="U33" s="22">
        <v>-6.7495828909449385E-2</v>
      </c>
      <c r="V33" s="35">
        <v>-5</v>
      </c>
    </row>
    <row r="34" spans="2:22" ht="14.45" customHeight="1" thickBot="1" x14ac:dyDescent="0.3">
      <c r="B34" s="13">
        <v>25</v>
      </c>
      <c r="C34" s="14" t="s">
        <v>28</v>
      </c>
      <c r="D34" s="15">
        <v>553</v>
      </c>
      <c r="E34" s="16">
        <v>9.8129680235653199E-3</v>
      </c>
      <c r="F34" s="15">
        <v>744</v>
      </c>
      <c r="G34" s="16">
        <v>1.4923876196016287E-2</v>
      </c>
      <c r="H34" s="17">
        <v>-0.25672043010752688</v>
      </c>
      <c r="I34" s="34">
        <v>-5</v>
      </c>
      <c r="J34" s="15">
        <v>455</v>
      </c>
      <c r="K34" s="17">
        <v>0.21538461538461529</v>
      </c>
      <c r="L34" s="34">
        <v>-1</v>
      </c>
      <c r="O34" s="13">
        <v>25</v>
      </c>
      <c r="P34" s="14" t="s">
        <v>30</v>
      </c>
      <c r="Q34" s="15">
        <v>5191</v>
      </c>
      <c r="R34" s="16">
        <v>1.1033014025594211E-2</v>
      </c>
      <c r="S34" s="15">
        <v>5966</v>
      </c>
      <c r="T34" s="16">
        <v>1.3942249268534358E-2</v>
      </c>
      <c r="U34" s="17">
        <v>-0.1299027824337915</v>
      </c>
      <c r="V34" s="34">
        <v>-5</v>
      </c>
    </row>
    <row r="35" spans="2:22" ht="14.45" customHeight="1" thickBot="1" x14ac:dyDescent="0.3">
      <c r="B35" s="18">
        <v>26</v>
      </c>
      <c r="C35" s="19" t="s">
        <v>30</v>
      </c>
      <c r="D35" s="20">
        <v>465</v>
      </c>
      <c r="E35" s="21">
        <v>8.2514107250594455E-3</v>
      </c>
      <c r="F35" s="20">
        <v>550</v>
      </c>
      <c r="G35" s="21">
        <v>1.1032435359958277E-2</v>
      </c>
      <c r="H35" s="22">
        <v>-0.15454545454545454</v>
      </c>
      <c r="I35" s="35">
        <v>-2</v>
      </c>
      <c r="J35" s="20">
        <v>521</v>
      </c>
      <c r="K35" s="22">
        <v>-0.1074856046065259</v>
      </c>
      <c r="L35" s="35">
        <v>-3</v>
      </c>
      <c r="O35" s="18">
        <v>26</v>
      </c>
      <c r="P35" s="19" t="s">
        <v>74</v>
      </c>
      <c r="Q35" s="20">
        <v>4398</v>
      </c>
      <c r="R35" s="21">
        <v>9.3475622586328931E-3</v>
      </c>
      <c r="S35" s="20">
        <v>3438</v>
      </c>
      <c r="T35" s="21">
        <v>8.0344373089542617E-3</v>
      </c>
      <c r="U35" s="22">
        <v>0.27923211169284468</v>
      </c>
      <c r="V35" s="35">
        <v>0</v>
      </c>
    </row>
    <row r="36" spans="2:22" ht="14.45" customHeight="1" thickBot="1" x14ac:dyDescent="0.3">
      <c r="B36" s="13">
        <v>27</v>
      </c>
      <c r="C36" s="14" t="s">
        <v>74</v>
      </c>
      <c r="D36" s="15">
        <v>433</v>
      </c>
      <c r="E36" s="16">
        <v>7.6835717074209458E-3</v>
      </c>
      <c r="F36" s="15">
        <v>269</v>
      </c>
      <c r="G36" s="16">
        <v>5.3958638396886848E-3</v>
      </c>
      <c r="H36" s="17">
        <v>0.60966542750929364</v>
      </c>
      <c r="I36" s="34">
        <v>4</v>
      </c>
      <c r="J36" s="15">
        <v>390</v>
      </c>
      <c r="K36" s="17">
        <v>0.11025641025641031</v>
      </c>
      <c r="L36" s="34">
        <v>-1</v>
      </c>
      <c r="O36" s="13">
        <v>27</v>
      </c>
      <c r="P36" s="14" t="s">
        <v>94</v>
      </c>
      <c r="Q36" s="15">
        <v>4274</v>
      </c>
      <c r="R36" s="16">
        <v>9.0840111626641611E-3</v>
      </c>
      <c r="S36" s="15">
        <v>3453</v>
      </c>
      <c r="T36" s="16">
        <v>8.069491572954935E-3</v>
      </c>
      <c r="U36" s="17">
        <v>0.23776426295974518</v>
      </c>
      <c r="V36" s="34">
        <v>-2</v>
      </c>
    </row>
    <row r="37" spans="2:22" ht="14.45" customHeight="1" thickBot="1" x14ac:dyDescent="0.3">
      <c r="B37" s="18">
        <v>28</v>
      </c>
      <c r="C37" s="19" t="s">
        <v>26</v>
      </c>
      <c r="D37" s="20">
        <v>425</v>
      </c>
      <c r="E37" s="21">
        <v>7.541611953011321E-3</v>
      </c>
      <c r="F37" s="20">
        <v>282</v>
      </c>
      <c r="G37" s="21">
        <v>5.6566304936513353E-3</v>
      </c>
      <c r="H37" s="22">
        <v>0.50709219858156018</v>
      </c>
      <c r="I37" s="35">
        <v>2</v>
      </c>
      <c r="J37" s="20">
        <v>422</v>
      </c>
      <c r="K37" s="22">
        <v>7.1090047393365108E-3</v>
      </c>
      <c r="L37" s="35">
        <v>-3</v>
      </c>
      <c r="O37" s="18">
        <v>28</v>
      </c>
      <c r="P37" s="19" t="s">
        <v>26</v>
      </c>
      <c r="Q37" s="20">
        <v>3091</v>
      </c>
      <c r="R37" s="21">
        <v>6.5696486906398977E-3</v>
      </c>
      <c r="S37" s="20">
        <v>1774</v>
      </c>
      <c r="T37" s="21">
        <v>4.1457509558129315E-3</v>
      </c>
      <c r="U37" s="22">
        <v>0.74239007891770004</v>
      </c>
      <c r="V37" s="35">
        <v>6</v>
      </c>
    </row>
    <row r="38" spans="2:22" ht="14.45" customHeight="1" thickBot="1" x14ac:dyDescent="0.3">
      <c r="B38" s="13">
        <v>29</v>
      </c>
      <c r="C38" s="14" t="s">
        <v>104</v>
      </c>
      <c r="D38" s="15">
        <v>309</v>
      </c>
      <c r="E38" s="16">
        <v>5.4831955140717606E-3</v>
      </c>
      <c r="F38" s="15">
        <v>3</v>
      </c>
      <c r="G38" s="16">
        <v>6.0176920145226968E-5</v>
      </c>
      <c r="H38" s="17">
        <v>102</v>
      </c>
      <c r="I38" s="34">
        <v>26</v>
      </c>
      <c r="J38" s="15">
        <v>113</v>
      </c>
      <c r="K38" s="17">
        <v>1.7345132743362832</v>
      </c>
      <c r="L38" s="34">
        <v>11</v>
      </c>
      <c r="O38" s="13">
        <v>29</v>
      </c>
      <c r="P38" s="14" t="s">
        <v>98</v>
      </c>
      <c r="Q38" s="15">
        <v>2977</v>
      </c>
      <c r="R38" s="16">
        <v>6.3273517153138066E-3</v>
      </c>
      <c r="S38" s="15">
        <v>3388</v>
      </c>
      <c r="T38" s="16">
        <v>7.9175897622853503E-3</v>
      </c>
      <c r="U38" s="17">
        <v>-0.12131050767414409</v>
      </c>
      <c r="V38" s="34">
        <v>-2</v>
      </c>
    </row>
    <row r="39" spans="2:22" ht="14.45" customHeight="1" thickBot="1" x14ac:dyDescent="0.3">
      <c r="B39" s="18">
        <v>30</v>
      </c>
      <c r="C39" s="19" t="s">
        <v>109</v>
      </c>
      <c r="D39" s="20">
        <v>283</v>
      </c>
      <c r="E39" s="21">
        <v>5.0218263122404801E-3</v>
      </c>
      <c r="F39" s="20">
        <v>0</v>
      </c>
      <c r="G39" s="21">
        <v>0</v>
      </c>
      <c r="H39" s="22" t="s">
        <v>166</v>
      </c>
      <c r="I39" s="35" t="s">
        <v>166</v>
      </c>
      <c r="J39" s="20">
        <v>237</v>
      </c>
      <c r="K39" s="22">
        <v>0.19409282700421948</v>
      </c>
      <c r="L39" s="35">
        <v>-1</v>
      </c>
      <c r="O39" s="18">
        <v>30</v>
      </c>
      <c r="P39" s="19" t="s">
        <v>80</v>
      </c>
      <c r="Q39" s="20">
        <v>2584</v>
      </c>
      <c r="R39" s="21">
        <v>5.4920647740580707E-3</v>
      </c>
      <c r="S39" s="20">
        <v>3231</v>
      </c>
      <c r="T39" s="21">
        <v>7.5506884657449728E-3</v>
      </c>
      <c r="U39" s="22">
        <v>-0.20024760136180753</v>
      </c>
      <c r="V39" s="35">
        <v>-2</v>
      </c>
    </row>
    <row r="40" spans="2:22" ht="14.45" customHeight="1" thickBot="1" x14ac:dyDescent="0.3">
      <c r="B40" s="13">
        <v>31</v>
      </c>
      <c r="C40" s="14" t="s">
        <v>94</v>
      </c>
      <c r="D40" s="15">
        <v>281</v>
      </c>
      <c r="E40" s="16">
        <v>4.9863363736380737E-3</v>
      </c>
      <c r="F40" s="15">
        <v>340</v>
      </c>
      <c r="G40" s="16">
        <v>6.8200509497923899E-3</v>
      </c>
      <c r="H40" s="17">
        <v>-0.17352941176470593</v>
      </c>
      <c r="I40" s="34">
        <v>-3</v>
      </c>
      <c r="J40" s="15">
        <v>281</v>
      </c>
      <c r="K40" s="17">
        <v>0</v>
      </c>
      <c r="L40" s="34">
        <v>-3</v>
      </c>
      <c r="O40" s="13">
        <v>31</v>
      </c>
      <c r="P40" s="14" t="s">
        <v>100</v>
      </c>
      <c r="Q40" s="15">
        <v>2294</v>
      </c>
      <c r="R40" s="16">
        <v>4.8756952754215226E-3</v>
      </c>
      <c r="S40" s="15">
        <v>2025</v>
      </c>
      <c r="T40" s="16">
        <v>4.7323256400908604E-3</v>
      </c>
      <c r="U40" s="17">
        <v>0.13283950617283957</v>
      </c>
      <c r="V40" s="34">
        <v>1</v>
      </c>
    </row>
    <row r="41" spans="2:22" ht="14.45" customHeight="1" thickBot="1" x14ac:dyDescent="0.3">
      <c r="B41" s="18">
        <v>32</v>
      </c>
      <c r="C41" s="19" t="s">
        <v>97</v>
      </c>
      <c r="D41" s="20">
        <v>241</v>
      </c>
      <c r="E41" s="21">
        <v>4.2765376015899493E-3</v>
      </c>
      <c r="F41" s="20">
        <v>184</v>
      </c>
      <c r="G41" s="21">
        <v>3.6908511022405873E-3</v>
      </c>
      <c r="H41" s="22">
        <v>0.30978260869565211</v>
      </c>
      <c r="I41" s="35">
        <v>4</v>
      </c>
      <c r="J41" s="20">
        <v>202</v>
      </c>
      <c r="K41" s="22">
        <v>0.19306930693069302</v>
      </c>
      <c r="L41" s="35">
        <v>0</v>
      </c>
      <c r="O41" s="18">
        <v>32</v>
      </c>
      <c r="P41" s="19" t="s">
        <v>97</v>
      </c>
      <c r="Q41" s="20">
        <v>2224</v>
      </c>
      <c r="R41" s="21">
        <v>4.7269164309230449E-3</v>
      </c>
      <c r="S41" s="20">
        <v>2205</v>
      </c>
      <c r="T41" s="21">
        <v>5.1529768080989368E-3</v>
      </c>
      <c r="U41" s="22">
        <v>8.6167800453513799E-3</v>
      </c>
      <c r="V41" s="35">
        <v>-1</v>
      </c>
    </row>
    <row r="42" spans="2:22" ht="14.45" customHeight="1" thickBot="1" x14ac:dyDescent="0.3">
      <c r="B42" s="13">
        <v>33</v>
      </c>
      <c r="C42" s="14" t="s">
        <v>100</v>
      </c>
      <c r="D42" s="15">
        <v>230</v>
      </c>
      <c r="E42" s="16">
        <v>4.0813429392767154E-3</v>
      </c>
      <c r="F42" s="15">
        <v>184</v>
      </c>
      <c r="G42" s="16">
        <v>3.6908511022405873E-3</v>
      </c>
      <c r="H42" s="17">
        <v>0.25</v>
      </c>
      <c r="I42" s="34">
        <v>3</v>
      </c>
      <c r="J42" s="15">
        <v>203</v>
      </c>
      <c r="K42" s="17">
        <v>0.13300492610837433</v>
      </c>
      <c r="L42" s="34">
        <v>-2</v>
      </c>
      <c r="O42" s="13">
        <v>33</v>
      </c>
      <c r="P42" s="14" t="s">
        <v>109</v>
      </c>
      <c r="Q42" s="15">
        <v>2145</v>
      </c>
      <c r="R42" s="16">
        <v>4.5590088778461922E-3</v>
      </c>
      <c r="S42" s="15">
        <v>6</v>
      </c>
      <c r="T42" s="16">
        <v>1.4021705600269217E-5</v>
      </c>
      <c r="U42" s="17">
        <v>356.5</v>
      </c>
      <c r="V42" s="34">
        <v>30</v>
      </c>
    </row>
    <row r="43" spans="2:22" ht="14.45" customHeight="1" thickBot="1" x14ac:dyDescent="0.3">
      <c r="B43" s="18">
        <v>34</v>
      </c>
      <c r="C43" s="19" t="s">
        <v>95</v>
      </c>
      <c r="D43" s="20">
        <v>224</v>
      </c>
      <c r="E43" s="21">
        <v>3.9748731234694962E-3</v>
      </c>
      <c r="F43" s="20">
        <v>370</v>
      </c>
      <c r="G43" s="21">
        <v>7.4218201512446591E-3</v>
      </c>
      <c r="H43" s="22">
        <v>-0.39459459459459456</v>
      </c>
      <c r="I43" s="35">
        <v>-8</v>
      </c>
      <c r="J43" s="20">
        <v>179</v>
      </c>
      <c r="K43" s="22">
        <v>0.25139664804469275</v>
      </c>
      <c r="L43" s="35">
        <v>0</v>
      </c>
      <c r="O43" s="18">
        <v>34</v>
      </c>
      <c r="P43" s="19" t="s">
        <v>95</v>
      </c>
      <c r="Q43" s="20">
        <v>2137</v>
      </c>
      <c r="R43" s="21">
        <v>4.5420055813320806E-3</v>
      </c>
      <c r="S43" s="20">
        <v>2679</v>
      </c>
      <c r="T43" s="21">
        <v>6.2606915505202055E-3</v>
      </c>
      <c r="U43" s="22">
        <v>-0.20231429637924603</v>
      </c>
      <c r="V43" s="35">
        <v>-4</v>
      </c>
    </row>
    <row r="44" spans="2:22" ht="14.45" customHeight="1" thickBot="1" x14ac:dyDescent="0.3">
      <c r="B44" s="13">
        <v>35</v>
      </c>
      <c r="C44" s="14" t="s">
        <v>96</v>
      </c>
      <c r="D44" s="15">
        <v>220</v>
      </c>
      <c r="E44" s="16">
        <v>3.9038932462646839E-3</v>
      </c>
      <c r="F44" s="15">
        <v>331</v>
      </c>
      <c r="G44" s="16">
        <v>6.6395201893567086E-3</v>
      </c>
      <c r="H44" s="17">
        <v>-0.33534743202416917</v>
      </c>
      <c r="I44" s="34">
        <v>-6</v>
      </c>
      <c r="J44" s="15">
        <v>234</v>
      </c>
      <c r="K44" s="17">
        <v>-5.9829059829059839E-2</v>
      </c>
      <c r="L44" s="34">
        <v>-5</v>
      </c>
      <c r="O44" s="13">
        <v>35</v>
      </c>
      <c r="P44" s="14" t="s">
        <v>101</v>
      </c>
      <c r="Q44" s="15">
        <v>2016</v>
      </c>
      <c r="R44" s="16">
        <v>4.284830721556142E-3</v>
      </c>
      <c r="S44" s="15">
        <v>2715</v>
      </c>
      <c r="T44" s="16">
        <v>6.3448217841218209E-3</v>
      </c>
      <c r="U44" s="17">
        <v>-0.25745856353591157</v>
      </c>
      <c r="V44" s="34">
        <v>-6</v>
      </c>
    </row>
    <row r="45" spans="2:22" ht="14.45" customHeight="1" thickBot="1" x14ac:dyDescent="0.3">
      <c r="B45" s="18">
        <v>36</v>
      </c>
      <c r="C45" s="19" t="s">
        <v>110</v>
      </c>
      <c r="D45" s="20">
        <v>198</v>
      </c>
      <c r="E45" s="21">
        <v>3.5135039216382157E-3</v>
      </c>
      <c r="F45" s="20">
        <v>222</v>
      </c>
      <c r="G45" s="21">
        <v>4.453092090746796E-3</v>
      </c>
      <c r="H45" s="22">
        <v>-0.10810810810810811</v>
      </c>
      <c r="I45" s="35">
        <v>-4</v>
      </c>
      <c r="J45" s="20">
        <v>132</v>
      </c>
      <c r="K45" s="22">
        <v>0.5</v>
      </c>
      <c r="L45" s="35">
        <v>2</v>
      </c>
      <c r="O45" s="18">
        <v>36</v>
      </c>
      <c r="P45" s="19" t="s">
        <v>96</v>
      </c>
      <c r="Q45" s="20">
        <v>1796</v>
      </c>
      <c r="R45" s="21">
        <v>3.8172400674180706E-3</v>
      </c>
      <c r="S45" s="20">
        <v>1139</v>
      </c>
      <c r="T45" s="21">
        <v>2.6617871131177731E-3</v>
      </c>
      <c r="U45" s="22">
        <v>0.57682177348551367</v>
      </c>
      <c r="V45" s="35">
        <v>1</v>
      </c>
    </row>
    <row r="46" spans="2:22" ht="14.45" customHeight="1" thickBot="1" x14ac:dyDescent="0.3">
      <c r="B46" s="13">
        <v>37</v>
      </c>
      <c r="C46" s="14" t="s">
        <v>80</v>
      </c>
      <c r="D46" s="15">
        <v>183</v>
      </c>
      <c r="E46" s="16">
        <v>3.247329382120169E-3</v>
      </c>
      <c r="F46" s="15">
        <v>191</v>
      </c>
      <c r="G46" s="16">
        <v>3.8312639159127837E-3</v>
      </c>
      <c r="H46" s="17">
        <v>-4.1884816753926746E-2</v>
      </c>
      <c r="I46" s="34">
        <v>-3</v>
      </c>
      <c r="J46" s="15">
        <v>189</v>
      </c>
      <c r="K46" s="17">
        <v>-3.1746031746031744E-2</v>
      </c>
      <c r="L46" s="34">
        <v>-4</v>
      </c>
      <c r="O46" s="13">
        <v>37</v>
      </c>
      <c r="P46" s="14" t="s">
        <v>114</v>
      </c>
      <c r="Q46" s="15">
        <v>1488</v>
      </c>
      <c r="R46" s="16">
        <v>3.1626131516247712E-3</v>
      </c>
      <c r="S46" s="15">
        <v>68</v>
      </c>
      <c r="T46" s="16">
        <v>1.5891266346971779E-4</v>
      </c>
      <c r="U46" s="17">
        <v>20.882352941176471</v>
      </c>
      <c r="V46" s="34">
        <v>8</v>
      </c>
    </row>
    <row r="47" spans="2:22" ht="14.45" customHeight="1" thickBot="1" x14ac:dyDescent="0.3">
      <c r="B47" s="18">
        <v>38</v>
      </c>
      <c r="C47" s="19" t="s">
        <v>99</v>
      </c>
      <c r="D47" s="20">
        <v>166</v>
      </c>
      <c r="E47" s="21">
        <v>2.945664903999716E-3</v>
      </c>
      <c r="F47" s="20">
        <v>205</v>
      </c>
      <c r="G47" s="21">
        <v>4.1120895432571764E-3</v>
      </c>
      <c r="H47" s="22">
        <v>-0.19024390243902434</v>
      </c>
      <c r="I47" s="35">
        <v>-5</v>
      </c>
      <c r="J47" s="20">
        <v>146</v>
      </c>
      <c r="K47" s="22">
        <v>0.13698630136986312</v>
      </c>
      <c r="L47" s="35">
        <v>-1</v>
      </c>
      <c r="O47" s="18">
        <v>38</v>
      </c>
      <c r="P47" s="19" t="s">
        <v>99</v>
      </c>
      <c r="Q47" s="20">
        <v>1483</v>
      </c>
      <c r="R47" s="21">
        <v>3.1519860913034516E-3</v>
      </c>
      <c r="S47" s="20">
        <v>1657</v>
      </c>
      <c r="T47" s="21">
        <v>3.8723276966076822E-3</v>
      </c>
      <c r="U47" s="22">
        <v>-0.1050090525045263</v>
      </c>
      <c r="V47" s="35">
        <v>-3</v>
      </c>
    </row>
    <row r="48" spans="2:22" ht="14.45" customHeight="1" thickBot="1" x14ac:dyDescent="0.3">
      <c r="B48" s="13">
        <v>39</v>
      </c>
      <c r="C48" s="14" t="s">
        <v>101</v>
      </c>
      <c r="D48" s="15">
        <v>164</v>
      </c>
      <c r="E48" s="16">
        <v>2.91017496539731E-3</v>
      </c>
      <c r="F48" s="15">
        <v>348</v>
      </c>
      <c r="G48" s="16">
        <v>6.9805227368463282E-3</v>
      </c>
      <c r="H48" s="17">
        <v>-0.52873563218390807</v>
      </c>
      <c r="I48" s="34">
        <v>-12</v>
      </c>
      <c r="J48" s="15">
        <v>155</v>
      </c>
      <c r="K48" s="17">
        <v>5.8064516129032295E-2</v>
      </c>
      <c r="L48" s="34">
        <v>-3</v>
      </c>
      <c r="O48" s="13">
        <v>39</v>
      </c>
      <c r="P48" s="14" t="s">
        <v>104</v>
      </c>
      <c r="Q48" s="15">
        <v>1475</v>
      </c>
      <c r="R48" s="16">
        <v>3.1349827947893399E-3</v>
      </c>
      <c r="S48" s="15">
        <v>29</v>
      </c>
      <c r="T48" s="16">
        <v>6.7771577067967886E-5</v>
      </c>
      <c r="U48" s="17">
        <v>49.862068965517238</v>
      </c>
      <c r="V48" s="34">
        <v>14</v>
      </c>
    </row>
    <row r="49" spans="2:22" ht="14.45" customHeight="1" thickBot="1" x14ac:dyDescent="0.3">
      <c r="B49" s="18">
        <v>40</v>
      </c>
      <c r="C49" s="19" t="s">
        <v>114</v>
      </c>
      <c r="D49" s="20">
        <v>142</v>
      </c>
      <c r="E49" s="21">
        <v>2.5197856407708414E-3</v>
      </c>
      <c r="F49" s="20">
        <v>43</v>
      </c>
      <c r="G49" s="21">
        <v>8.6253585541491988E-4</v>
      </c>
      <c r="H49" s="22">
        <v>2.3023255813953489</v>
      </c>
      <c r="I49" s="35">
        <v>1</v>
      </c>
      <c r="J49" s="20">
        <v>167</v>
      </c>
      <c r="K49" s="22">
        <v>-0.14970059880239517</v>
      </c>
      <c r="L49" s="35">
        <v>-5</v>
      </c>
      <c r="O49" s="18">
        <v>40</v>
      </c>
      <c r="P49" s="19" t="s">
        <v>110</v>
      </c>
      <c r="Q49" s="20">
        <v>1362</v>
      </c>
      <c r="R49" s="21">
        <v>2.8948112315275126E-3</v>
      </c>
      <c r="S49" s="20">
        <v>2007</v>
      </c>
      <c r="T49" s="21">
        <v>4.6902605232900527E-3</v>
      </c>
      <c r="U49" s="22">
        <v>-0.32137518684603883</v>
      </c>
      <c r="V49" s="35">
        <v>-7</v>
      </c>
    </row>
    <row r="50" spans="2:22" ht="14.45" customHeight="1" thickBot="1" x14ac:dyDescent="0.3">
      <c r="B50" s="13">
        <v>41</v>
      </c>
      <c r="C50" s="14" t="s">
        <v>102</v>
      </c>
      <c r="D50" s="15">
        <v>98</v>
      </c>
      <c r="E50" s="16">
        <v>1.7390069915179046E-3</v>
      </c>
      <c r="F50" s="15">
        <v>6</v>
      </c>
      <c r="G50" s="16">
        <v>1.2035384029045394E-4</v>
      </c>
      <c r="H50" s="17">
        <v>15.333333333333332</v>
      </c>
      <c r="I50" s="34">
        <v>7</v>
      </c>
      <c r="J50" s="15">
        <v>62</v>
      </c>
      <c r="K50" s="17">
        <v>0.58064516129032251</v>
      </c>
      <c r="L50" s="34">
        <v>4</v>
      </c>
      <c r="O50" s="13">
        <v>41</v>
      </c>
      <c r="P50" s="14" t="s">
        <v>102</v>
      </c>
      <c r="Q50" s="15">
        <v>900</v>
      </c>
      <c r="R50" s="16">
        <v>1.9128708578375632E-3</v>
      </c>
      <c r="S50" s="15">
        <v>18</v>
      </c>
      <c r="T50" s="16">
        <v>4.2065116800807651E-5</v>
      </c>
      <c r="U50" s="17">
        <v>49</v>
      </c>
      <c r="V50" s="34">
        <v>16</v>
      </c>
    </row>
    <row r="51" spans="2:22" ht="14.45" customHeight="1" thickBot="1" x14ac:dyDescent="0.3">
      <c r="B51" s="18">
        <v>42</v>
      </c>
      <c r="C51" s="19" t="s">
        <v>108</v>
      </c>
      <c r="D51" s="20">
        <v>97</v>
      </c>
      <c r="E51" s="21">
        <v>1.7212620222167017E-3</v>
      </c>
      <c r="F51" s="20">
        <v>190</v>
      </c>
      <c r="G51" s="21">
        <v>3.8112049425310414E-3</v>
      </c>
      <c r="H51" s="22">
        <v>-0.48947368421052628</v>
      </c>
      <c r="I51" s="35">
        <v>-7</v>
      </c>
      <c r="J51" s="20">
        <v>83</v>
      </c>
      <c r="K51" s="22">
        <v>0.16867469879518082</v>
      </c>
      <c r="L51" s="35">
        <v>-1</v>
      </c>
      <c r="O51" s="18">
        <v>42</v>
      </c>
      <c r="P51" s="19" t="s">
        <v>108</v>
      </c>
      <c r="Q51" s="20">
        <v>806</v>
      </c>
      <c r="R51" s="21">
        <v>1.7130821237967512E-3</v>
      </c>
      <c r="S51" s="20">
        <v>1249</v>
      </c>
      <c r="T51" s="21">
        <v>2.9188517157893753E-3</v>
      </c>
      <c r="U51" s="22">
        <v>-0.35468374699759808</v>
      </c>
      <c r="V51" s="35">
        <v>-6</v>
      </c>
    </row>
    <row r="52" spans="2:22" ht="14.45" customHeight="1" thickBot="1" x14ac:dyDescent="0.3">
      <c r="B52" s="13">
        <v>43</v>
      </c>
      <c r="C52" s="14" t="s">
        <v>103</v>
      </c>
      <c r="D52" s="15">
        <v>94</v>
      </c>
      <c r="E52" s="16">
        <v>1.6680271143130923E-3</v>
      </c>
      <c r="F52" s="15">
        <v>35</v>
      </c>
      <c r="G52" s="16">
        <v>7.0206406836098134E-4</v>
      </c>
      <c r="H52" s="17">
        <v>1.6857142857142855</v>
      </c>
      <c r="I52" s="34">
        <v>0</v>
      </c>
      <c r="J52" s="15">
        <v>83</v>
      </c>
      <c r="K52" s="17">
        <v>0.1325301204819278</v>
      </c>
      <c r="L52" s="34">
        <v>-2</v>
      </c>
      <c r="O52" s="13">
        <v>43</v>
      </c>
      <c r="P52" s="14" t="s">
        <v>112</v>
      </c>
      <c r="Q52" s="15">
        <v>743</v>
      </c>
      <c r="R52" s="16">
        <v>1.5791811637481216E-3</v>
      </c>
      <c r="S52" s="15">
        <v>1003</v>
      </c>
      <c r="T52" s="16">
        <v>2.3439617861783376E-3</v>
      </c>
      <c r="U52" s="17">
        <v>-0.25922233300099706</v>
      </c>
      <c r="V52" s="34">
        <v>-5</v>
      </c>
    </row>
    <row r="53" spans="2:22" ht="14.45" customHeight="1" thickBot="1" x14ac:dyDescent="0.3">
      <c r="B53" s="18">
        <v>44</v>
      </c>
      <c r="C53" s="19" t="s">
        <v>113</v>
      </c>
      <c r="D53" s="20">
        <v>83</v>
      </c>
      <c r="E53" s="21">
        <v>1.472832451999858E-3</v>
      </c>
      <c r="F53" s="20">
        <v>43</v>
      </c>
      <c r="G53" s="21">
        <v>8.6253585541491988E-4</v>
      </c>
      <c r="H53" s="22">
        <v>0.93023255813953498</v>
      </c>
      <c r="I53" s="35">
        <v>-3</v>
      </c>
      <c r="J53" s="20">
        <v>124</v>
      </c>
      <c r="K53" s="22">
        <v>-0.33064516129032262</v>
      </c>
      <c r="L53" s="35">
        <v>-5</v>
      </c>
      <c r="O53" s="18">
        <v>44</v>
      </c>
      <c r="P53" s="19" t="s">
        <v>113</v>
      </c>
      <c r="Q53" s="20">
        <v>590</v>
      </c>
      <c r="R53" s="21">
        <v>1.2539931179157359E-3</v>
      </c>
      <c r="S53" s="20">
        <v>559</v>
      </c>
      <c r="T53" s="21">
        <v>1.3063555717584153E-3</v>
      </c>
      <c r="U53" s="22">
        <v>5.5456171735241533E-2</v>
      </c>
      <c r="V53" s="35">
        <v>-5</v>
      </c>
    </row>
    <row r="54" spans="2:22" ht="14.45" customHeight="1" thickBot="1" x14ac:dyDescent="0.3">
      <c r="B54" s="13">
        <v>45</v>
      </c>
      <c r="C54" s="14" t="s">
        <v>105</v>
      </c>
      <c r="D54" s="15">
        <v>74</v>
      </c>
      <c r="E54" s="16">
        <v>1.3131277282890301E-3</v>
      </c>
      <c r="F54" s="15">
        <v>1</v>
      </c>
      <c r="G54" s="16">
        <v>2.0058973381742321E-5</v>
      </c>
      <c r="H54" s="17">
        <v>73</v>
      </c>
      <c r="I54" s="34">
        <v>12</v>
      </c>
      <c r="J54" s="15">
        <v>61</v>
      </c>
      <c r="K54" s="17">
        <v>0.21311475409836067</v>
      </c>
      <c r="L54" s="34">
        <v>1</v>
      </c>
      <c r="O54" s="13">
        <v>45</v>
      </c>
      <c r="P54" s="14" t="s">
        <v>111</v>
      </c>
      <c r="Q54" s="15">
        <v>517</v>
      </c>
      <c r="R54" s="16">
        <v>1.098838037224467E-3</v>
      </c>
      <c r="S54" s="15">
        <v>24</v>
      </c>
      <c r="T54" s="16">
        <v>5.608682240107687E-5</v>
      </c>
      <c r="U54" s="17">
        <v>20.541666666666668</v>
      </c>
      <c r="V54" s="34">
        <v>11</v>
      </c>
    </row>
    <row r="55" spans="2:22" ht="14.45" customHeight="1" thickBot="1" x14ac:dyDescent="0.3">
      <c r="B55" s="18">
        <v>46</v>
      </c>
      <c r="C55" s="19" t="s">
        <v>111</v>
      </c>
      <c r="D55" s="20">
        <v>55</v>
      </c>
      <c r="E55" s="21">
        <v>9.7597331156617096E-4</v>
      </c>
      <c r="F55" s="20">
        <v>21</v>
      </c>
      <c r="G55" s="21">
        <v>4.2123844101658875E-4</v>
      </c>
      <c r="H55" s="22">
        <v>1.6190476190476191</v>
      </c>
      <c r="I55" s="35">
        <v>-2</v>
      </c>
      <c r="J55" s="20">
        <v>65</v>
      </c>
      <c r="K55" s="22">
        <v>-0.15384615384615385</v>
      </c>
      <c r="L55" s="35">
        <v>-2</v>
      </c>
      <c r="O55" s="18">
        <v>46</v>
      </c>
      <c r="P55" s="19" t="s">
        <v>107</v>
      </c>
      <c r="Q55" s="20">
        <v>500</v>
      </c>
      <c r="R55" s="21">
        <v>1.0627060321319797E-3</v>
      </c>
      <c r="S55" s="20">
        <v>398</v>
      </c>
      <c r="T55" s="21">
        <v>9.301064714845247E-4</v>
      </c>
      <c r="U55" s="22">
        <v>0.25628140703517599</v>
      </c>
      <c r="V55" s="35">
        <v>-6</v>
      </c>
    </row>
    <row r="56" spans="2:22" ht="14.45" customHeight="1" thickBot="1" x14ac:dyDescent="0.3">
      <c r="B56" s="13">
        <v>47</v>
      </c>
      <c r="C56" s="14" t="s">
        <v>106</v>
      </c>
      <c r="D56" s="15">
        <v>44</v>
      </c>
      <c r="E56" s="16">
        <v>7.8077864925293677E-4</v>
      </c>
      <c r="F56" s="15">
        <v>12</v>
      </c>
      <c r="G56" s="16">
        <v>2.4070768058090787E-4</v>
      </c>
      <c r="H56" s="17">
        <v>2.6666666666666665</v>
      </c>
      <c r="I56" s="34">
        <v>-2</v>
      </c>
      <c r="J56" s="15">
        <v>35</v>
      </c>
      <c r="K56" s="17">
        <v>0.25714285714285712</v>
      </c>
      <c r="L56" s="34">
        <v>2</v>
      </c>
      <c r="O56" s="13">
        <v>47</v>
      </c>
      <c r="P56" s="14" t="s">
        <v>105</v>
      </c>
      <c r="Q56" s="15">
        <v>453</v>
      </c>
      <c r="R56" s="16">
        <v>9.628116651115735E-4</v>
      </c>
      <c r="S56" s="15">
        <v>34</v>
      </c>
      <c r="T56" s="16">
        <v>7.9456331734858895E-5</v>
      </c>
      <c r="U56" s="17">
        <v>12.323529411764707</v>
      </c>
      <c r="V56" s="34">
        <v>4</v>
      </c>
    </row>
    <row r="57" spans="2:22" ht="14.45" customHeight="1" thickBot="1" x14ac:dyDescent="0.3">
      <c r="B57" s="18">
        <v>48</v>
      </c>
      <c r="C57" s="19" t="s">
        <v>107</v>
      </c>
      <c r="D57" s="20">
        <v>40</v>
      </c>
      <c r="E57" s="21">
        <v>7.0979877204812431E-4</v>
      </c>
      <c r="F57" s="20">
        <v>46</v>
      </c>
      <c r="G57" s="21">
        <v>9.2271277556014682E-4</v>
      </c>
      <c r="H57" s="22">
        <v>-0.13043478260869568</v>
      </c>
      <c r="I57" s="35">
        <v>-8</v>
      </c>
      <c r="J57" s="20">
        <v>49</v>
      </c>
      <c r="K57" s="22">
        <v>-0.18367346938775508</v>
      </c>
      <c r="L57" s="35">
        <v>-1</v>
      </c>
      <c r="O57" s="18">
        <v>48</v>
      </c>
      <c r="P57" s="19" t="s">
        <v>103</v>
      </c>
      <c r="Q57" s="20">
        <v>449</v>
      </c>
      <c r="R57" s="21">
        <v>9.5431001685451766E-4</v>
      </c>
      <c r="S57" s="20">
        <v>51</v>
      </c>
      <c r="T57" s="21">
        <v>1.1918449760228834E-4</v>
      </c>
      <c r="U57" s="22">
        <v>7.8039215686274517</v>
      </c>
      <c r="V57" s="35">
        <v>0</v>
      </c>
    </row>
    <row r="58" spans="2:22" ht="14.45" customHeight="1" thickBot="1" x14ac:dyDescent="0.3">
      <c r="B58" s="13">
        <v>49</v>
      </c>
      <c r="C58" s="14" t="s">
        <v>146</v>
      </c>
      <c r="D58" s="15">
        <v>31</v>
      </c>
      <c r="E58" s="16">
        <v>5.500940483372964E-4</v>
      </c>
      <c r="F58" s="15">
        <v>0</v>
      </c>
      <c r="G58" s="16">
        <v>0</v>
      </c>
      <c r="H58" s="17" t="s">
        <v>166</v>
      </c>
      <c r="I58" s="34" t="s">
        <v>166</v>
      </c>
      <c r="J58" s="15">
        <v>24</v>
      </c>
      <c r="K58" s="17">
        <v>0.29166666666666674</v>
      </c>
      <c r="L58" s="34">
        <v>1</v>
      </c>
      <c r="O58" s="13">
        <v>49</v>
      </c>
      <c r="P58" s="14" t="s">
        <v>106</v>
      </c>
      <c r="Q58" s="15">
        <v>421</v>
      </c>
      <c r="R58" s="16">
        <v>8.9479847905512677E-4</v>
      </c>
      <c r="S58" s="15">
        <v>53</v>
      </c>
      <c r="T58" s="16">
        <v>1.2385839946904475E-4</v>
      </c>
      <c r="U58" s="17">
        <v>6.9433962264150946</v>
      </c>
      <c r="V58" s="34">
        <v>-2</v>
      </c>
    </row>
    <row r="59" spans="2:22" ht="14.45" customHeight="1" thickBot="1" x14ac:dyDescent="0.3">
      <c r="B59" s="18">
        <v>50</v>
      </c>
      <c r="C59" s="19" t="s">
        <v>112</v>
      </c>
      <c r="D59" s="20">
        <v>26</v>
      </c>
      <c r="E59" s="21">
        <v>4.6136920183128085E-4</v>
      </c>
      <c r="F59" s="20">
        <v>56</v>
      </c>
      <c r="G59" s="21">
        <v>1.1233025093775701E-3</v>
      </c>
      <c r="H59" s="22">
        <v>-0.5357142857142857</v>
      </c>
      <c r="I59" s="35">
        <v>-11</v>
      </c>
      <c r="J59" s="20">
        <v>39</v>
      </c>
      <c r="K59" s="22">
        <v>-0.33333333333333337</v>
      </c>
      <c r="L59" s="35">
        <v>-2</v>
      </c>
      <c r="O59" s="18">
        <v>50</v>
      </c>
      <c r="P59" s="19" t="s">
        <v>146</v>
      </c>
      <c r="Q59" s="20">
        <v>139</v>
      </c>
      <c r="R59" s="21">
        <v>2.9543227693269031E-4</v>
      </c>
      <c r="S59" s="20">
        <v>0</v>
      </c>
      <c r="T59" s="21">
        <v>0</v>
      </c>
      <c r="U59" s="22" t="s">
        <v>166</v>
      </c>
      <c r="V59" s="35" t="s">
        <v>166</v>
      </c>
    </row>
    <row r="60" spans="2:22" ht="14.45" customHeight="1" thickBot="1" x14ac:dyDescent="0.3">
      <c r="B60" s="87" t="s">
        <v>115</v>
      </c>
      <c r="C60" s="88"/>
      <c r="D60" s="23">
        <f>SUM(D10:D59)</f>
        <v>56252</v>
      </c>
      <c r="E60" s="24">
        <f>D60/D62</f>
        <v>0.99819001313127731</v>
      </c>
      <c r="F60" s="23">
        <f>SUM(F10:F59)</f>
        <v>49797</v>
      </c>
      <c r="G60" s="24">
        <f>F60/F62</f>
        <v>0.99887669749062247</v>
      </c>
      <c r="H60" s="25">
        <f>D60/F60-1</f>
        <v>0.12962628270779364</v>
      </c>
      <c r="I60" s="36"/>
      <c r="J60" s="23">
        <f>SUM(J10:J59)</f>
        <v>45801</v>
      </c>
      <c r="K60" s="24">
        <f>E60/J60-1</f>
        <v>-0.99997820593408149</v>
      </c>
      <c r="L60" s="23"/>
      <c r="O60" s="87" t="s">
        <v>115</v>
      </c>
      <c r="P60" s="88"/>
      <c r="Q60" s="23">
        <f>SUM(Q10:Q59)</f>
        <v>469657</v>
      </c>
      <c r="R60" s="24">
        <f>Q60/Q62</f>
        <v>0.99821465386601826</v>
      </c>
      <c r="S60" s="23">
        <f>SUM(S10:S59)</f>
        <v>427349</v>
      </c>
      <c r="T60" s="24">
        <f>S60/S62</f>
        <v>0.9986936444282416</v>
      </c>
      <c r="U60" s="25">
        <f>Q60/S60-1</f>
        <v>9.9001050663509282E-2</v>
      </c>
      <c r="V60" s="36"/>
    </row>
    <row r="61" spans="2:22" ht="14.45" customHeight="1" thickBot="1" x14ac:dyDescent="0.3">
      <c r="B61" s="87" t="s">
        <v>12</v>
      </c>
      <c r="C61" s="88"/>
      <c r="D61" s="23">
        <f>D62-SUM(D10:D59)</f>
        <v>102</v>
      </c>
      <c r="E61" s="24">
        <f>D61/D62</f>
        <v>1.8099868687227172E-3</v>
      </c>
      <c r="F61" s="23">
        <f>F62-SUM(F10:F59)</f>
        <v>56</v>
      </c>
      <c r="G61" s="24">
        <f>F61/F62</f>
        <v>1.1233025093775701E-3</v>
      </c>
      <c r="H61" s="25">
        <f>D61/F61-1</f>
        <v>0.8214285714285714</v>
      </c>
      <c r="I61" s="36"/>
      <c r="J61" s="23">
        <f>J62-SUM(J10:J59)</f>
        <v>106</v>
      </c>
      <c r="K61" s="24">
        <f>E61/J61-1</f>
        <v>-0.99998292465218186</v>
      </c>
      <c r="L61" s="23"/>
      <c r="O61" s="87" t="s">
        <v>12</v>
      </c>
      <c r="P61" s="88"/>
      <c r="Q61" s="23">
        <f>Q62-SUM(Q10:Q59)</f>
        <v>840</v>
      </c>
      <c r="R61" s="24">
        <f>Q61/Q62</f>
        <v>1.7853461339817256E-3</v>
      </c>
      <c r="S61" s="23">
        <f>S62-SUM(S10:S59)</f>
        <v>559</v>
      </c>
      <c r="T61" s="24">
        <f>S61/S62</f>
        <v>1.3063555717584153E-3</v>
      </c>
      <c r="U61" s="25">
        <f>Q61/S61-1</f>
        <v>0.5026833631484795</v>
      </c>
      <c r="V61" s="37"/>
    </row>
    <row r="62" spans="2:22" ht="14.45" customHeight="1" thickBot="1" x14ac:dyDescent="0.3">
      <c r="B62" s="89" t="s">
        <v>34</v>
      </c>
      <c r="C62" s="90"/>
      <c r="D62" s="26">
        <v>56354</v>
      </c>
      <c r="E62" s="27">
        <v>1</v>
      </c>
      <c r="F62" s="26">
        <v>49853</v>
      </c>
      <c r="G62" s="27">
        <v>1</v>
      </c>
      <c r="H62" s="28">
        <v>0.13040338595470691</v>
      </c>
      <c r="I62" s="38"/>
      <c r="J62" s="26">
        <v>45907</v>
      </c>
      <c r="K62" s="28">
        <v>0.22756878036029371</v>
      </c>
      <c r="L62" s="26"/>
      <c r="N62" s="29"/>
      <c r="O62" s="89" t="s">
        <v>34</v>
      </c>
      <c r="P62" s="90"/>
      <c r="Q62" s="26">
        <v>470497</v>
      </c>
      <c r="R62" s="27">
        <v>1</v>
      </c>
      <c r="S62" s="26">
        <v>427908</v>
      </c>
      <c r="T62" s="27">
        <v>1</v>
      </c>
      <c r="U62" s="28">
        <v>9.9528403301644364E-2</v>
      </c>
      <c r="V62" s="38"/>
    </row>
    <row r="63" spans="2:22" ht="14.45" customHeight="1" x14ac:dyDescent="0.25">
      <c r="B63" s="30" t="s">
        <v>61</v>
      </c>
    </row>
    <row r="64" spans="2:22" x14ac:dyDescent="0.25">
      <c r="B64" s="31" t="s">
        <v>60</v>
      </c>
    </row>
    <row r="66" spans="2:22" x14ac:dyDescent="0.25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2:22" x14ac:dyDescent="0.25">
      <c r="B67" s="71" t="s">
        <v>182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N67" s="32"/>
      <c r="O67" s="71" t="s">
        <v>133</v>
      </c>
      <c r="P67" s="71"/>
      <c r="Q67" s="71"/>
      <c r="R67" s="71"/>
      <c r="S67" s="71"/>
      <c r="T67" s="71"/>
      <c r="U67" s="71"/>
      <c r="V67" s="71"/>
    </row>
    <row r="68" spans="2:22" ht="15.75" thickBot="1" x14ac:dyDescent="0.3">
      <c r="B68" s="101" t="s">
        <v>183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N68" s="32"/>
      <c r="O68" s="104" t="s">
        <v>134</v>
      </c>
      <c r="P68" s="104"/>
      <c r="Q68" s="104"/>
      <c r="R68" s="104"/>
      <c r="S68" s="104"/>
      <c r="T68" s="104"/>
      <c r="U68" s="104"/>
      <c r="V68" s="104"/>
    </row>
    <row r="69" spans="2:22" x14ac:dyDescent="0.25">
      <c r="B69" s="73" t="s">
        <v>0</v>
      </c>
      <c r="C69" s="75" t="s">
        <v>1</v>
      </c>
      <c r="D69" s="77" t="s">
        <v>158</v>
      </c>
      <c r="E69" s="78"/>
      <c r="F69" s="78"/>
      <c r="G69" s="78"/>
      <c r="H69" s="78"/>
      <c r="I69" s="79"/>
      <c r="J69" s="77" t="s">
        <v>151</v>
      </c>
      <c r="K69" s="78"/>
      <c r="L69" s="79"/>
      <c r="O69" s="73" t="s">
        <v>0</v>
      </c>
      <c r="P69" s="75" t="s">
        <v>39</v>
      </c>
      <c r="Q69" s="77" t="s">
        <v>164</v>
      </c>
      <c r="R69" s="78"/>
      <c r="S69" s="78"/>
      <c r="T69" s="78"/>
      <c r="U69" s="78"/>
      <c r="V69" s="79"/>
    </row>
    <row r="70" spans="2:22" ht="15" customHeight="1" thickBot="1" x14ac:dyDescent="0.3">
      <c r="B70" s="74"/>
      <c r="C70" s="76"/>
      <c r="D70" s="80" t="s">
        <v>159</v>
      </c>
      <c r="E70" s="81"/>
      <c r="F70" s="81"/>
      <c r="G70" s="81"/>
      <c r="H70" s="81"/>
      <c r="I70" s="82"/>
      <c r="J70" s="80" t="s">
        <v>152</v>
      </c>
      <c r="K70" s="81"/>
      <c r="L70" s="82"/>
      <c r="O70" s="74"/>
      <c r="P70" s="76"/>
      <c r="Q70" s="80" t="s">
        <v>165</v>
      </c>
      <c r="R70" s="81"/>
      <c r="S70" s="81"/>
      <c r="T70" s="81"/>
      <c r="U70" s="81"/>
      <c r="V70" s="82"/>
    </row>
    <row r="71" spans="2:22" ht="15" customHeight="1" x14ac:dyDescent="0.25">
      <c r="B71" s="74"/>
      <c r="C71" s="76"/>
      <c r="D71" s="83">
        <v>2026</v>
      </c>
      <c r="E71" s="84"/>
      <c r="F71" s="83">
        <v>2025</v>
      </c>
      <c r="G71" s="84"/>
      <c r="H71" s="91" t="s">
        <v>5</v>
      </c>
      <c r="I71" s="91" t="s">
        <v>42</v>
      </c>
      <c r="J71" s="91">
        <v>2026</v>
      </c>
      <c r="K71" s="91" t="s">
        <v>160</v>
      </c>
      <c r="L71" s="93" t="s">
        <v>162</v>
      </c>
      <c r="O71" s="74"/>
      <c r="P71" s="76"/>
      <c r="Q71" s="83">
        <v>2026</v>
      </c>
      <c r="R71" s="84"/>
      <c r="S71" s="83">
        <v>2025</v>
      </c>
      <c r="T71" s="84"/>
      <c r="U71" s="91" t="s">
        <v>5</v>
      </c>
      <c r="V71" s="93" t="s">
        <v>56</v>
      </c>
    </row>
    <row r="72" spans="2:22" ht="15" customHeight="1" thickBot="1" x14ac:dyDescent="0.3">
      <c r="B72" s="95" t="s">
        <v>6</v>
      </c>
      <c r="C72" s="97" t="s">
        <v>7</v>
      </c>
      <c r="D72" s="85"/>
      <c r="E72" s="86"/>
      <c r="F72" s="85"/>
      <c r="G72" s="86"/>
      <c r="H72" s="92"/>
      <c r="I72" s="92"/>
      <c r="J72" s="92"/>
      <c r="K72" s="92"/>
      <c r="L72" s="94"/>
      <c r="O72" s="95" t="s">
        <v>6</v>
      </c>
      <c r="P72" s="97" t="s">
        <v>39</v>
      </c>
      <c r="Q72" s="85"/>
      <c r="R72" s="86"/>
      <c r="S72" s="85"/>
      <c r="T72" s="86"/>
      <c r="U72" s="92"/>
      <c r="V72" s="94"/>
    </row>
    <row r="73" spans="2:22" ht="15" customHeight="1" x14ac:dyDescent="0.25">
      <c r="B73" s="95"/>
      <c r="C73" s="97"/>
      <c r="D73" s="7" t="s">
        <v>8</v>
      </c>
      <c r="E73" s="8" t="s">
        <v>2</v>
      </c>
      <c r="F73" s="7" t="s">
        <v>8</v>
      </c>
      <c r="G73" s="8" t="s">
        <v>2</v>
      </c>
      <c r="H73" s="99" t="s">
        <v>9</v>
      </c>
      <c r="I73" s="99" t="s">
        <v>43</v>
      </c>
      <c r="J73" s="99" t="s">
        <v>8</v>
      </c>
      <c r="K73" s="99" t="s">
        <v>161</v>
      </c>
      <c r="L73" s="102" t="s">
        <v>163</v>
      </c>
      <c r="O73" s="95"/>
      <c r="P73" s="97"/>
      <c r="Q73" s="7" t="s">
        <v>8</v>
      </c>
      <c r="R73" s="8" t="s">
        <v>2</v>
      </c>
      <c r="S73" s="7" t="s">
        <v>8</v>
      </c>
      <c r="T73" s="8" t="s">
        <v>2</v>
      </c>
      <c r="U73" s="99" t="s">
        <v>9</v>
      </c>
      <c r="V73" s="102" t="s">
        <v>57</v>
      </c>
    </row>
    <row r="74" spans="2:22" ht="15" customHeight="1" thickBot="1" x14ac:dyDescent="0.3">
      <c r="B74" s="96"/>
      <c r="C74" s="98"/>
      <c r="D74" s="10" t="s">
        <v>10</v>
      </c>
      <c r="E74" s="11" t="s">
        <v>11</v>
      </c>
      <c r="F74" s="10" t="s">
        <v>10</v>
      </c>
      <c r="G74" s="11" t="s">
        <v>11</v>
      </c>
      <c r="H74" s="100"/>
      <c r="I74" s="100"/>
      <c r="J74" s="100" t="s">
        <v>10</v>
      </c>
      <c r="K74" s="100"/>
      <c r="L74" s="103"/>
      <c r="O74" s="96"/>
      <c r="P74" s="98"/>
      <c r="Q74" s="10" t="s">
        <v>10</v>
      </c>
      <c r="R74" s="11" t="s">
        <v>11</v>
      </c>
      <c r="S74" s="10" t="s">
        <v>10</v>
      </c>
      <c r="T74" s="11" t="s">
        <v>11</v>
      </c>
      <c r="U74" s="100"/>
      <c r="V74" s="103"/>
    </row>
    <row r="75" spans="2:22" ht="15.75" thickBot="1" x14ac:dyDescent="0.3">
      <c r="B75" s="13">
        <v>1</v>
      </c>
      <c r="C75" s="14" t="s">
        <v>45</v>
      </c>
      <c r="D75" s="15">
        <v>2145</v>
      </c>
      <c r="E75" s="16">
        <v>3.8062959151080669E-2</v>
      </c>
      <c r="F75" s="15">
        <v>2200</v>
      </c>
      <c r="G75" s="16">
        <v>4.4129741439833108E-2</v>
      </c>
      <c r="H75" s="17">
        <v>-2.5000000000000022E-2</v>
      </c>
      <c r="I75" s="34">
        <v>0</v>
      </c>
      <c r="J75" s="15">
        <v>2031</v>
      </c>
      <c r="K75" s="17">
        <v>5.6129985228951185E-2</v>
      </c>
      <c r="L75" s="34">
        <v>0</v>
      </c>
      <c r="O75" s="13">
        <v>1</v>
      </c>
      <c r="P75" s="14" t="s">
        <v>45</v>
      </c>
      <c r="Q75" s="15">
        <v>18298</v>
      </c>
      <c r="R75" s="16">
        <v>3.8890789951901927E-2</v>
      </c>
      <c r="S75" s="15">
        <v>18044</v>
      </c>
      <c r="T75" s="16">
        <v>4.2167942641876288E-2</v>
      </c>
      <c r="U75" s="17">
        <v>1.4076701396586122E-2</v>
      </c>
      <c r="V75" s="34">
        <v>0</v>
      </c>
    </row>
    <row r="76" spans="2:22" ht="15" customHeight="1" thickBot="1" x14ac:dyDescent="0.3">
      <c r="B76" s="18">
        <v>2</v>
      </c>
      <c r="C76" s="19" t="s">
        <v>35</v>
      </c>
      <c r="D76" s="20">
        <v>1814</v>
      </c>
      <c r="E76" s="21">
        <v>3.2189374312382439E-2</v>
      </c>
      <c r="F76" s="20">
        <v>2079</v>
      </c>
      <c r="G76" s="21">
        <v>4.1702605660642288E-2</v>
      </c>
      <c r="H76" s="22">
        <v>-0.1274651274651275</v>
      </c>
      <c r="I76" s="35">
        <v>0</v>
      </c>
      <c r="J76" s="20">
        <v>1107</v>
      </c>
      <c r="K76" s="22">
        <v>0.63866305329719975</v>
      </c>
      <c r="L76" s="35">
        <v>1</v>
      </c>
      <c r="O76" s="18">
        <v>2</v>
      </c>
      <c r="P76" s="19" t="s">
        <v>35</v>
      </c>
      <c r="Q76" s="20">
        <v>16076</v>
      </c>
      <c r="R76" s="21">
        <v>3.4168124345107409E-2</v>
      </c>
      <c r="S76" s="20">
        <v>14781</v>
      </c>
      <c r="T76" s="21">
        <v>3.4542471746263216E-2</v>
      </c>
      <c r="U76" s="22">
        <v>8.7612475475272289E-2</v>
      </c>
      <c r="V76" s="35">
        <v>0</v>
      </c>
    </row>
    <row r="77" spans="2:22" ht="15" customHeight="1" thickBot="1" x14ac:dyDescent="0.3">
      <c r="B77" s="13">
        <v>3</v>
      </c>
      <c r="C77" s="14" t="s">
        <v>38</v>
      </c>
      <c r="D77" s="15">
        <v>1549</v>
      </c>
      <c r="E77" s="16">
        <v>2.7486957447563614E-2</v>
      </c>
      <c r="F77" s="15">
        <v>1218</v>
      </c>
      <c r="G77" s="16">
        <v>2.4431829578962148E-2</v>
      </c>
      <c r="H77" s="17">
        <v>0.27175697865353032</v>
      </c>
      <c r="I77" s="34">
        <v>0</v>
      </c>
      <c r="J77" s="15">
        <v>1246</v>
      </c>
      <c r="K77" s="17">
        <v>0.24317817014446219</v>
      </c>
      <c r="L77" s="34">
        <v>-1</v>
      </c>
      <c r="O77" s="13">
        <v>3</v>
      </c>
      <c r="P77" s="14" t="s">
        <v>38</v>
      </c>
      <c r="Q77" s="15">
        <v>12359</v>
      </c>
      <c r="R77" s="16">
        <v>2.6267967702238271E-2</v>
      </c>
      <c r="S77" s="15">
        <v>10381</v>
      </c>
      <c r="T77" s="16">
        <v>2.4259887639399125E-2</v>
      </c>
      <c r="U77" s="17">
        <v>0.19054041036509006</v>
      </c>
      <c r="V77" s="34">
        <v>1</v>
      </c>
    </row>
    <row r="78" spans="2:22" ht="15.75" thickBot="1" x14ac:dyDescent="0.3">
      <c r="B78" s="18">
        <v>4</v>
      </c>
      <c r="C78" s="19" t="s">
        <v>46</v>
      </c>
      <c r="D78" s="20">
        <v>1037</v>
      </c>
      <c r="E78" s="21">
        <v>1.8401533165347626E-2</v>
      </c>
      <c r="F78" s="20">
        <v>506</v>
      </c>
      <c r="G78" s="21">
        <v>1.0149840531161615E-2</v>
      </c>
      <c r="H78" s="22">
        <v>1.0494071146245059</v>
      </c>
      <c r="I78" s="35">
        <v>25</v>
      </c>
      <c r="J78" s="20">
        <v>832</v>
      </c>
      <c r="K78" s="22">
        <v>0.24639423076923084</v>
      </c>
      <c r="L78" s="35">
        <v>2</v>
      </c>
      <c r="O78" s="18">
        <v>4</v>
      </c>
      <c r="P78" s="19" t="s">
        <v>63</v>
      </c>
      <c r="Q78" s="20">
        <v>10148</v>
      </c>
      <c r="R78" s="21">
        <v>2.1568681628150659E-2</v>
      </c>
      <c r="S78" s="20">
        <v>9745</v>
      </c>
      <c r="T78" s="21">
        <v>2.2773586845770587E-2</v>
      </c>
      <c r="U78" s="22">
        <v>4.1354540790148775E-2</v>
      </c>
      <c r="V78" s="35">
        <v>1</v>
      </c>
    </row>
    <row r="79" spans="2:22" ht="15" customHeight="1" thickBot="1" x14ac:dyDescent="0.3">
      <c r="B79" s="13">
        <v>5</v>
      </c>
      <c r="C79" s="14" t="s">
        <v>63</v>
      </c>
      <c r="D79" s="15">
        <v>1033</v>
      </c>
      <c r="E79" s="16">
        <v>1.8330553288142811E-2</v>
      </c>
      <c r="F79" s="15">
        <v>1028</v>
      </c>
      <c r="G79" s="16">
        <v>2.0620624636431106E-2</v>
      </c>
      <c r="H79" s="17">
        <v>4.8638132295719672E-3</v>
      </c>
      <c r="I79" s="34">
        <v>1</v>
      </c>
      <c r="J79" s="15">
        <v>816</v>
      </c>
      <c r="K79" s="17">
        <v>0.26593137254901955</v>
      </c>
      <c r="L79" s="34">
        <v>2</v>
      </c>
      <c r="O79" s="13">
        <v>5</v>
      </c>
      <c r="P79" s="14" t="s">
        <v>46</v>
      </c>
      <c r="Q79" s="15">
        <v>9820</v>
      </c>
      <c r="R79" s="16">
        <v>2.0871546471072078E-2</v>
      </c>
      <c r="S79" s="15">
        <v>8771</v>
      </c>
      <c r="T79" s="16">
        <v>2.0497396636660215E-2</v>
      </c>
      <c r="U79" s="17">
        <v>0.11959867745981079</v>
      </c>
      <c r="V79" s="34">
        <v>1</v>
      </c>
    </row>
    <row r="80" spans="2:22" ht="15.75" thickBot="1" x14ac:dyDescent="0.3">
      <c r="B80" s="18">
        <v>6</v>
      </c>
      <c r="C80" s="19" t="s">
        <v>79</v>
      </c>
      <c r="D80" s="20">
        <v>1031</v>
      </c>
      <c r="E80" s="21">
        <v>1.8295063349540404E-2</v>
      </c>
      <c r="F80" s="20">
        <v>794</v>
      </c>
      <c r="G80" s="21">
        <v>1.5926824865103405E-2</v>
      </c>
      <c r="H80" s="22">
        <v>0.29848866498740545</v>
      </c>
      <c r="I80" s="35">
        <v>3</v>
      </c>
      <c r="J80" s="20">
        <v>439</v>
      </c>
      <c r="K80" s="22">
        <v>1.3485193621867881</v>
      </c>
      <c r="L80" s="35">
        <v>20</v>
      </c>
      <c r="O80" s="18">
        <v>6</v>
      </c>
      <c r="P80" s="19" t="s">
        <v>47</v>
      </c>
      <c r="Q80" s="20">
        <v>9587</v>
      </c>
      <c r="R80" s="21">
        <v>2.0376325460098578E-2</v>
      </c>
      <c r="S80" s="20">
        <v>10973</v>
      </c>
      <c r="T80" s="21">
        <v>2.5643362591959019E-2</v>
      </c>
      <c r="U80" s="22">
        <v>-0.12631003371912874</v>
      </c>
      <c r="V80" s="35">
        <v>-3</v>
      </c>
    </row>
    <row r="81" spans="2:22" ht="15.75" thickBot="1" x14ac:dyDescent="0.3">
      <c r="B81" s="13">
        <v>7</v>
      </c>
      <c r="C81" s="14" t="s">
        <v>47</v>
      </c>
      <c r="D81" s="15">
        <v>979</v>
      </c>
      <c r="E81" s="16">
        <v>1.7372324945877843E-2</v>
      </c>
      <c r="F81" s="15">
        <v>1059</v>
      </c>
      <c r="G81" s="16">
        <v>2.124245281126512E-2</v>
      </c>
      <c r="H81" s="17">
        <v>-7.5542965061378697E-2</v>
      </c>
      <c r="I81" s="34">
        <v>-2</v>
      </c>
      <c r="J81" s="15">
        <v>833</v>
      </c>
      <c r="K81" s="17">
        <v>0.1752701080432173</v>
      </c>
      <c r="L81" s="34">
        <v>-2</v>
      </c>
      <c r="O81" s="13">
        <v>7</v>
      </c>
      <c r="P81" s="14" t="s">
        <v>37</v>
      </c>
      <c r="Q81" s="15">
        <v>8074</v>
      </c>
      <c r="R81" s="16">
        <v>1.7160577006867208E-2</v>
      </c>
      <c r="S81" s="15">
        <v>8080</v>
      </c>
      <c r="T81" s="16">
        <v>1.8882563541695877E-2</v>
      </c>
      <c r="U81" s="17">
        <v>-7.4257425742574323E-4</v>
      </c>
      <c r="V81" s="34">
        <v>0</v>
      </c>
    </row>
    <row r="82" spans="2:22" ht="15.75" thickBot="1" x14ac:dyDescent="0.3">
      <c r="B82" s="18">
        <v>10</v>
      </c>
      <c r="C82" s="19" t="s">
        <v>88</v>
      </c>
      <c r="D82" s="20">
        <v>978</v>
      </c>
      <c r="E82" s="21">
        <v>1.7354579976576641E-2</v>
      </c>
      <c r="F82" s="20">
        <v>330</v>
      </c>
      <c r="G82" s="21">
        <v>6.6194612159749663E-3</v>
      </c>
      <c r="H82" s="22">
        <v>1.9636363636363638</v>
      </c>
      <c r="I82" s="35">
        <v>37</v>
      </c>
      <c r="J82" s="20">
        <v>665</v>
      </c>
      <c r="K82" s="22">
        <v>0.47067669172932325</v>
      </c>
      <c r="L82" s="35">
        <v>3</v>
      </c>
      <c r="O82" s="18">
        <v>8</v>
      </c>
      <c r="P82" s="19" t="s">
        <v>65</v>
      </c>
      <c r="Q82" s="20">
        <v>7281</v>
      </c>
      <c r="R82" s="21">
        <v>1.5475125239905886E-2</v>
      </c>
      <c r="S82" s="20">
        <v>6307</v>
      </c>
      <c r="T82" s="21">
        <v>1.4739149536816326E-2</v>
      </c>
      <c r="U82" s="22">
        <v>0.15443158395433643</v>
      </c>
      <c r="V82" s="35">
        <v>3</v>
      </c>
    </row>
    <row r="83" spans="2:22" ht="15.75" thickBot="1" x14ac:dyDescent="0.3">
      <c r="B83" s="13">
        <v>9</v>
      </c>
      <c r="C83" s="14" t="s">
        <v>78</v>
      </c>
      <c r="D83" s="15">
        <v>909</v>
      </c>
      <c r="E83" s="16">
        <v>1.6130177094793627E-2</v>
      </c>
      <c r="F83" s="15">
        <v>629</v>
      </c>
      <c r="G83" s="16">
        <v>1.2617094257115921E-2</v>
      </c>
      <c r="H83" s="17">
        <v>0.44515103338632755</v>
      </c>
      <c r="I83" s="34">
        <v>9</v>
      </c>
      <c r="J83" s="15">
        <v>352</v>
      </c>
      <c r="K83" s="17">
        <v>1.5823863636363638</v>
      </c>
      <c r="L83" s="34">
        <v>31</v>
      </c>
      <c r="O83" s="13">
        <v>9</v>
      </c>
      <c r="P83" s="14" t="s">
        <v>58</v>
      </c>
      <c r="Q83" s="15">
        <v>6953</v>
      </c>
      <c r="R83" s="16">
        <v>1.4777990082827309E-2</v>
      </c>
      <c r="S83" s="15">
        <v>7294</v>
      </c>
      <c r="T83" s="16">
        <v>1.7045720108060613E-2</v>
      </c>
      <c r="U83" s="17">
        <v>-4.6750754044420084E-2</v>
      </c>
      <c r="V83" s="34">
        <v>-1</v>
      </c>
    </row>
    <row r="84" spans="2:22" ht="15.75" thickBot="1" x14ac:dyDescent="0.3">
      <c r="B84" s="18">
        <v>10</v>
      </c>
      <c r="C84" s="19" t="s">
        <v>37</v>
      </c>
      <c r="D84" s="20">
        <v>897</v>
      </c>
      <c r="E84" s="21">
        <v>1.591723746317919E-2</v>
      </c>
      <c r="F84" s="20">
        <v>783</v>
      </c>
      <c r="G84" s="21">
        <v>1.5706176157904237E-2</v>
      </c>
      <c r="H84" s="22">
        <v>0.14559386973180066</v>
      </c>
      <c r="I84" s="35">
        <v>0</v>
      </c>
      <c r="J84" s="20">
        <v>994</v>
      </c>
      <c r="K84" s="22">
        <v>-9.7585513078470854E-2</v>
      </c>
      <c r="L84" s="35">
        <v>-6</v>
      </c>
      <c r="O84" s="18">
        <v>10</v>
      </c>
      <c r="P84" s="19" t="s">
        <v>36</v>
      </c>
      <c r="Q84" s="20">
        <v>6833</v>
      </c>
      <c r="R84" s="21">
        <v>1.4522940635115634E-2</v>
      </c>
      <c r="S84" s="20">
        <v>6371</v>
      </c>
      <c r="T84" s="21">
        <v>1.4888714396552529E-2</v>
      </c>
      <c r="U84" s="22">
        <v>7.2516088526134004E-2</v>
      </c>
      <c r="V84" s="35">
        <v>0</v>
      </c>
    </row>
    <row r="85" spans="2:22" ht="15.75" thickBot="1" x14ac:dyDescent="0.3">
      <c r="B85" s="13">
        <v>11</v>
      </c>
      <c r="C85" s="14" t="s">
        <v>36</v>
      </c>
      <c r="D85" s="15">
        <v>842</v>
      </c>
      <c r="E85" s="16">
        <v>1.4941264151613018E-2</v>
      </c>
      <c r="F85" s="15">
        <v>601</v>
      </c>
      <c r="G85" s="16">
        <v>1.2055443002427136E-2</v>
      </c>
      <c r="H85" s="17">
        <v>0.40099833610648927</v>
      </c>
      <c r="I85" s="34">
        <v>9</v>
      </c>
      <c r="J85" s="15">
        <v>737</v>
      </c>
      <c r="K85" s="17">
        <v>0.14246947082767969</v>
      </c>
      <c r="L85" s="34">
        <v>-2</v>
      </c>
      <c r="O85" s="13">
        <v>11</v>
      </c>
      <c r="P85" s="14" t="s">
        <v>79</v>
      </c>
      <c r="Q85" s="15">
        <v>6750</v>
      </c>
      <c r="R85" s="16">
        <v>1.4346531433781725E-2</v>
      </c>
      <c r="S85" s="15">
        <v>5371</v>
      </c>
      <c r="T85" s="16">
        <v>1.2551763463174328E-2</v>
      </c>
      <c r="U85" s="17">
        <v>0.25674920871346107</v>
      </c>
      <c r="V85" s="34">
        <v>3</v>
      </c>
    </row>
    <row r="86" spans="2:22" ht="15.75" thickBot="1" x14ac:dyDescent="0.3">
      <c r="B86" s="18">
        <v>12</v>
      </c>
      <c r="C86" s="19" t="s">
        <v>58</v>
      </c>
      <c r="D86" s="20">
        <v>832</v>
      </c>
      <c r="E86" s="21">
        <v>1.4763814458600987E-2</v>
      </c>
      <c r="F86" s="20">
        <v>986</v>
      </c>
      <c r="G86" s="21">
        <v>1.9778147754397929E-2</v>
      </c>
      <c r="H86" s="22">
        <v>-0.15618661257606492</v>
      </c>
      <c r="I86" s="35">
        <v>-5</v>
      </c>
      <c r="J86" s="20">
        <v>794</v>
      </c>
      <c r="K86" s="22">
        <v>4.7858942065491128E-2</v>
      </c>
      <c r="L86" s="35">
        <v>-4</v>
      </c>
      <c r="O86" s="18">
        <v>12</v>
      </c>
      <c r="P86" s="19" t="s">
        <v>71</v>
      </c>
      <c r="Q86" s="20">
        <v>6052</v>
      </c>
      <c r="R86" s="21">
        <v>1.2862993812925482E-2</v>
      </c>
      <c r="S86" s="20">
        <v>5244</v>
      </c>
      <c r="T86" s="21">
        <v>1.2254970694635296E-2</v>
      </c>
      <c r="U86" s="22">
        <v>0.15408085430968721</v>
      </c>
      <c r="V86" s="35">
        <v>4</v>
      </c>
    </row>
    <row r="87" spans="2:22" ht="15.75" thickBot="1" x14ac:dyDescent="0.3">
      <c r="B87" s="13">
        <v>13</v>
      </c>
      <c r="C87" s="14" t="s">
        <v>86</v>
      </c>
      <c r="D87" s="15">
        <v>810</v>
      </c>
      <c r="E87" s="16">
        <v>1.4373425133974518E-2</v>
      </c>
      <c r="F87" s="15">
        <v>523</v>
      </c>
      <c r="G87" s="16">
        <v>1.0490843078651235E-2</v>
      </c>
      <c r="H87" s="17">
        <v>0.54875717017208414</v>
      </c>
      <c r="I87" s="34">
        <v>12</v>
      </c>
      <c r="J87" s="15">
        <v>655</v>
      </c>
      <c r="K87" s="17">
        <v>0.23664122137404586</v>
      </c>
      <c r="L87" s="34">
        <v>-1</v>
      </c>
      <c r="O87" s="13">
        <v>13</v>
      </c>
      <c r="P87" s="14" t="s">
        <v>54</v>
      </c>
      <c r="Q87" s="15">
        <v>6050</v>
      </c>
      <c r="R87" s="16">
        <v>1.2858742988796953E-2</v>
      </c>
      <c r="S87" s="15">
        <v>5586</v>
      </c>
      <c r="T87" s="16">
        <v>1.3054207913850641E-2</v>
      </c>
      <c r="U87" s="17">
        <v>8.3064804869316111E-2</v>
      </c>
      <c r="V87" s="34">
        <v>-1</v>
      </c>
    </row>
    <row r="88" spans="2:22" ht="15.75" thickBot="1" x14ac:dyDescent="0.3">
      <c r="B88" s="18">
        <v>14</v>
      </c>
      <c r="C88" s="19" t="s">
        <v>174</v>
      </c>
      <c r="D88" s="20">
        <v>803</v>
      </c>
      <c r="E88" s="21">
        <v>1.4249210348866096E-2</v>
      </c>
      <c r="F88" s="20">
        <v>1078</v>
      </c>
      <c r="G88" s="21">
        <v>2.1623573305518222E-2</v>
      </c>
      <c r="H88" s="22">
        <v>-0.25510204081632648</v>
      </c>
      <c r="I88" s="35">
        <v>-10</v>
      </c>
      <c r="J88" s="20">
        <v>395</v>
      </c>
      <c r="K88" s="22">
        <v>1.0329113924050635</v>
      </c>
      <c r="L88" s="35">
        <v>19</v>
      </c>
      <c r="O88" s="18">
        <v>14</v>
      </c>
      <c r="P88" s="19" t="s">
        <v>88</v>
      </c>
      <c r="Q88" s="20">
        <v>5890</v>
      </c>
      <c r="R88" s="21">
        <v>1.251867705851472E-2</v>
      </c>
      <c r="S88" s="20">
        <v>3652</v>
      </c>
      <c r="T88" s="21">
        <v>8.5345448086971958E-3</v>
      </c>
      <c r="U88" s="22">
        <v>0.612814895947426</v>
      </c>
      <c r="V88" s="35">
        <v>20</v>
      </c>
    </row>
    <row r="89" spans="2:22" ht="15.75" thickBot="1" x14ac:dyDescent="0.3">
      <c r="B89" s="13">
        <v>15</v>
      </c>
      <c r="C89" s="14" t="s">
        <v>71</v>
      </c>
      <c r="D89" s="15">
        <v>790</v>
      </c>
      <c r="E89" s="16">
        <v>1.4018525747950455E-2</v>
      </c>
      <c r="F89" s="15">
        <v>582</v>
      </c>
      <c r="G89" s="16">
        <v>1.1674322508174031E-2</v>
      </c>
      <c r="H89" s="17">
        <v>0.35738831615120281</v>
      </c>
      <c r="I89" s="34">
        <v>6</v>
      </c>
      <c r="J89" s="15">
        <v>591</v>
      </c>
      <c r="K89" s="17">
        <v>0.33671742808798655</v>
      </c>
      <c r="L89" s="34">
        <v>-1</v>
      </c>
      <c r="O89" s="13">
        <v>15</v>
      </c>
      <c r="P89" s="14" t="s">
        <v>116</v>
      </c>
      <c r="Q89" s="15">
        <v>5873</v>
      </c>
      <c r="R89" s="16">
        <v>1.2482545053422233E-2</v>
      </c>
      <c r="S89" s="15">
        <v>4834</v>
      </c>
      <c r="T89" s="16">
        <v>1.1296820811950232E-2</v>
      </c>
      <c r="U89" s="17">
        <v>0.21493587091435673</v>
      </c>
      <c r="V89" s="34">
        <v>5</v>
      </c>
    </row>
    <row r="90" spans="2:22" ht="15.75" thickBot="1" x14ac:dyDescent="0.3">
      <c r="B90" s="18">
        <v>16</v>
      </c>
      <c r="C90" s="19" t="s">
        <v>54</v>
      </c>
      <c r="D90" s="20">
        <v>753</v>
      </c>
      <c r="E90" s="21">
        <v>1.336196188380594E-2</v>
      </c>
      <c r="F90" s="20">
        <v>636</v>
      </c>
      <c r="G90" s="21">
        <v>1.2757507070788116E-2</v>
      </c>
      <c r="H90" s="22">
        <v>0.1839622641509433</v>
      </c>
      <c r="I90" s="35">
        <v>0</v>
      </c>
      <c r="J90" s="20">
        <v>640</v>
      </c>
      <c r="K90" s="22">
        <v>0.17656249999999996</v>
      </c>
      <c r="L90" s="35">
        <v>-3</v>
      </c>
      <c r="O90" s="18">
        <v>16</v>
      </c>
      <c r="P90" s="19" t="s">
        <v>41</v>
      </c>
      <c r="Q90" s="20">
        <v>5854</v>
      </c>
      <c r="R90" s="21">
        <v>1.2442162224201216E-2</v>
      </c>
      <c r="S90" s="20">
        <v>5517</v>
      </c>
      <c r="T90" s="21">
        <v>1.2892958299447544E-2</v>
      </c>
      <c r="U90" s="22">
        <v>6.1083922421605985E-2</v>
      </c>
      <c r="V90" s="35">
        <v>-3</v>
      </c>
    </row>
    <row r="91" spans="2:22" ht="15.75" thickBot="1" x14ac:dyDescent="0.3">
      <c r="B91" s="13">
        <v>17</v>
      </c>
      <c r="C91" s="14" t="s">
        <v>179</v>
      </c>
      <c r="D91" s="15">
        <v>733</v>
      </c>
      <c r="E91" s="16">
        <v>1.3007062497781878E-2</v>
      </c>
      <c r="F91" s="15">
        <v>504</v>
      </c>
      <c r="G91" s="16">
        <v>1.010972258439813E-2</v>
      </c>
      <c r="H91" s="17">
        <v>0.45436507936507931</v>
      </c>
      <c r="I91" s="34">
        <v>13</v>
      </c>
      <c r="J91" s="15">
        <v>374</v>
      </c>
      <c r="K91" s="17">
        <v>0.95989304812834231</v>
      </c>
      <c r="L91" s="34">
        <v>19</v>
      </c>
      <c r="O91" s="13">
        <v>17</v>
      </c>
      <c r="P91" s="14" t="s">
        <v>86</v>
      </c>
      <c r="Q91" s="15">
        <v>5818</v>
      </c>
      <c r="R91" s="16">
        <v>1.2365647389887715E-2</v>
      </c>
      <c r="S91" s="15">
        <v>4755</v>
      </c>
      <c r="T91" s="16">
        <v>1.1112201688213355E-2</v>
      </c>
      <c r="U91" s="17">
        <v>0.22355415352260777</v>
      </c>
      <c r="V91" s="34">
        <v>4</v>
      </c>
    </row>
    <row r="92" spans="2:22" ht="15.75" thickBot="1" x14ac:dyDescent="0.3">
      <c r="B92" s="18">
        <v>18</v>
      </c>
      <c r="C92" s="19" t="s">
        <v>75</v>
      </c>
      <c r="D92" s="20">
        <v>732</v>
      </c>
      <c r="E92" s="21">
        <v>1.2989317528480676E-2</v>
      </c>
      <c r="F92" s="20">
        <v>662</v>
      </c>
      <c r="G92" s="21">
        <v>1.3279040378713417E-2</v>
      </c>
      <c r="H92" s="22">
        <v>0.10574018126888207</v>
      </c>
      <c r="I92" s="35">
        <v>-6</v>
      </c>
      <c r="J92" s="20">
        <v>478</v>
      </c>
      <c r="K92" s="22">
        <v>0.53138075313807542</v>
      </c>
      <c r="L92" s="35">
        <v>3</v>
      </c>
      <c r="O92" s="18">
        <v>18</v>
      </c>
      <c r="P92" s="19" t="s">
        <v>75</v>
      </c>
      <c r="Q92" s="20">
        <v>5799</v>
      </c>
      <c r="R92" s="21">
        <v>1.23252645606667E-2</v>
      </c>
      <c r="S92" s="20">
        <v>4881</v>
      </c>
      <c r="T92" s="21">
        <v>1.1406657505819007E-2</v>
      </c>
      <c r="U92" s="22">
        <v>0.18807621389059626</v>
      </c>
      <c r="V92" s="35">
        <v>1</v>
      </c>
    </row>
    <row r="93" spans="2:22" ht="15.75" thickBot="1" x14ac:dyDescent="0.3">
      <c r="B93" s="13"/>
      <c r="C93" s="14" t="s">
        <v>148</v>
      </c>
      <c r="D93" s="15">
        <v>732</v>
      </c>
      <c r="E93" s="16">
        <v>1.2989317528480676E-2</v>
      </c>
      <c r="F93" s="15">
        <v>659</v>
      </c>
      <c r="G93" s="16">
        <v>1.3218863458568191E-2</v>
      </c>
      <c r="H93" s="17">
        <v>0.11077389984825503</v>
      </c>
      <c r="I93" s="34">
        <v>-5</v>
      </c>
      <c r="J93" s="15">
        <v>431</v>
      </c>
      <c r="K93" s="17">
        <v>0.69837587006960566</v>
      </c>
      <c r="L93" s="34">
        <v>11</v>
      </c>
      <c r="O93" s="13">
        <v>19</v>
      </c>
      <c r="P93" s="14" t="s">
        <v>147</v>
      </c>
      <c r="Q93" s="15">
        <v>5455</v>
      </c>
      <c r="R93" s="16">
        <v>1.1594122810559897E-2</v>
      </c>
      <c r="S93" s="15">
        <v>3990</v>
      </c>
      <c r="T93" s="16">
        <v>9.324434224179029E-3</v>
      </c>
      <c r="U93" s="17">
        <v>0.36716791979949881</v>
      </c>
      <c r="V93" s="34">
        <v>11</v>
      </c>
    </row>
    <row r="94" spans="2:22" ht="15.75" thickBot="1" x14ac:dyDescent="0.3">
      <c r="B94" s="18">
        <v>20</v>
      </c>
      <c r="C94" s="19" t="s">
        <v>70</v>
      </c>
      <c r="D94" s="20">
        <v>682</v>
      </c>
      <c r="E94" s="21">
        <v>1.2102069063420521E-2</v>
      </c>
      <c r="F94" s="20">
        <v>582</v>
      </c>
      <c r="G94" s="21">
        <v>1.1674322508174031E-2</v>
      </c>
      <c r="H94" s="22">
        <v>0.17182130584192445</v>
      </c>
      <c r="I94" s="35">
        <v>1</v>
      </c>
      <c r="J94" s="20">
        <v>216</v>
      </c>
      <c r="K94" s="22">
        <v>2.1574074074074074</v>
      </c>
      <c r="L94" s="35">
        <v>47</v>
      </c>
      <c r="O94" s="18">
        <v>20</v>
      </c>
      <c r="P94" s="19" t="s">
        <v>82</v>
      </c>
      <c r="Q94" s="20">
        <v>5239</v>
      </c>
      <c r="R94" s="21">
        <v>1.1135033804678882E-2</v>
      </c>
      <c r="S94" s="20">
        <v>3991</v>
      </c>
      <c r="T94" s="21">
        <v>9.3267711751124065E-3</v>
      </c>
      <c r="U94" s="22">
        <v>0.31270358306188917</v>
      </c>
      <c r="V94" s="35">
        <v>9</v>
      </c>
    </row>
    <row r="95" spans="2:22" ht="15.75" thickBot="1" x14ac:dyDescent="0.3">
      <c r="B95" s="87" t="s">
        <v>40</v>
      </c>
      <c r="C95" s="88"/>
      <c r="D95" s="23">
        <f>SUM(D75:D94)</f>
        <v>20081</v>
      </c>
      <c r="E95" s="24">
        <f>D95/D97</f>
        <v>0.35633672853745962</v>
      </c>
      <c r="F95" s="23">
        <f>SUM(F75:F94)</f>
        <v>17439</v>
      </c>
      <c r="G95" s="24">
        <f>F95/F97</f>
        <v>0.34980843680420437</v>
      </c>
      <c r="H95" s="25">
        <f>D95/F95-1</f>
        <v>0.15149951258673089</v>
      </c>
      <c r="I95" s="36"/>
      <c r="J95" s="23">
        <f>SUM(J75:J94)</f>
        <v>14626</v>
      </c>
      <c r="K95" s="24">
        <f>E95/J95-1</f>
        <v>-0.99997563676134704</v>
      </c>
      <c r="L95" s="23"/>
      <c r="O95" s="87" t="s">
        <v>40</v>
      </c>
      <c r="P95" s="88"/>
      <c r="Q95" s="23">
        <f>SUM(Q75:Q94)</f>
        <v>164209</v>
      </c>
      <c r="R95" s="24">
        <f>Q95/Q97</f>
        <v>0.3490117896607205</v>
      </c>
      <c r="S95" s="23">
        <f>SUM(S75:S94)</f>
        <v>148568</v>
      </c>
      <c r="T95" s="24">
        <f>S95/S97</f>
        <v>0.34719612627013285</v>
      </c>
      <c r="U95" s="25">
        <f>Q95/S95-1</f>
        <v>0.1052783910397932</v>
      </c>
      <c r="V95" s="36"/>
    </row>
    <row r="96" spans="2:22" ht="15.75" thickBot="1" x14ac:dyDescent="0.3">
      <c r="B96" s="87" t="s">
        <v>12</v>
      </c>
      <c r="C96" s="88"/>
      <c r="D96" s="23">
        <f>D97-SUM(D75:D94)</f>
        <v>36273</v>
      </c>
      <c r="E96" s="24">
        <f>D96/D97</f>
        <v>0.64366327146254032</v>
      </c>
      <c r="F96" s="23">
        <f>F97-SUM(F75:F94)</f>
        <v>32414</v>
      </c>
      <c r="G96" s="24">
        <f>F96/F97</f>
        <v>0.65019156319579563</v>
      </c>
      <c r="H96" s="25">
        <f>D96/F96-1</f>
        <v>0.11905349540322074</v>
      </c>
      <c r="I96" s="36"/>
      <c r="J96" s="23">
        <f>J97-SUM(J75:J94)</f>
        <v>31281</v>
      </c>
      <c r="K96" s="24">
        <f>E96/J96-1</f>
        <v>-0.99997942318751121</v>
      </c>
      <c r="L96" s="23"/>
      <c r="O96" s="87" t="s">
        <v>12</v>
      </c>
      <c r="P96" s="88"/>
      <c r="Q96" s="23">
        <f>Q97-SUM(Q75:Q94)</f>
        <v>306288</v>
      </c>
      <c r="R96" s="24">
        <f>Q96/Q97</f>
        <v>0.65098821033927956</v>
      </c>
      <c r="S96" s="23">
        <f>S97-SUM(S75:S94)</f>
        <v>279340</v>
      </c>
      <c r="T96" s="24">
        <f>S96/S97</f>
        <v>0.65280387372986715</v>
      </c>
      <c r="U96" s="25">
        <f>Q96/S96-1</f>
        <v>9.6470251306651322E-2</v>
      </c>
      <c r="V96" s="37"/>
    </row>
    <row r="97" spans="2:22" ht="15.75" thickBot="1" x14ac:dyDescent="0.3">
      <c r="B97" s="89" t="s">
        <v>34</v>
      </c>
      <c r="C97" s="90"/>
      <c r="D97" s="26">
        <v>56354</v>
      </c>
      <c r="E97" s="27">
        <v>1</v>
      </c>
      <c r="F97" s="26">
        <v>49853</v>
      </c>
      <c r="G97" s="27">
        <v>1</v>
      </c>
      <c r="H97" s="28">
        <v>0.13040338595470691</v>
      </c>
      <c r="I97" s="38"/>
      <c r="J97" s="26">
        <v>45907</v>
      </c>
      <c r="K97" s="28">
        <v>0.22756878036029371</v>
      </c>
      <c r="L97" s="26"/>
      <c r="N97" s="29"/>
      <c r="O97" s="89" t="s">
        <v>34</v>
      </c>
      <c r="P97" s="90"/>
      <c r="Q97" s="26">
        <v>470497</v>
      </c>
      <c r="R97" s="27">
        <v>1</v>
      </c>
      <c r="S97" s="26">
        <v>427908</v>
      </c>
      <c r="T97" s="27">
        <v>1</v>
      </c>
      <c r="U97" s="28">
        <v>9.9528403301644364E-2</v>
      </c>
      <c r="V97" s="38"/>
    </row>
    <row r="98" spans="2:22" x14ac:dyDescent="0.25">
      <c r="B98" s="30" t="s">
        <v>61</v>
      </c>
    </row>
    <row r="99" spans="2:22" x14ac:dyDescent="0.25">
      <c r="B99" s="31" t="s">
        <v>60</v>
      </c>
    </row>
  </sheetData>
  <mergeCells count="84">
    <mergeCell ref="V8:V9"/>
    <mergeCell ref="O97:P97"/>
    <mergeCell ref="V73:V74"/>
    <mergeCell ref="O95:P95"/>
    <mergeCell ref="O4:O6"/>
    <mergeCell ref="P4:P6"/>
    <mergeCell ref="Q4:V4"/>
    <mergeCell ref="Q6:R7"/>
    <mergeCell ref="S6:T7"/>
    <mergeCell ref="U6:U7"/>
    <mergeCell ref="V6:V7"/>
    <mergeCell ref="O7:O9"/>
    <mergeCell ref="O96:P96"/>
    <mergeCell ref="O67:V67"/>
    <mergeCell ref="O69:O71"/>
    <mergeCell ref="P69:P71"/>
    <mergeCell ref="O72:O74"/>
    <mergeCell ref="P72:P74"/>
    <mergeCell ref="U73:U74"/>
    <mergeCell ref="O60:P60"/>
    <mergeCell ref="O61:P61"/>
    <mergeCell ref="O62:P62"/>
    <mergeCell ref="Q70:V70"/>
    <mergeCell ref="Q69:V69"/>
    <mergeCell ref="Q71:R72"/>
    <mergeCell ref="S71:T72"/>
    <mergeCell ref="U71:U72"/>
    <mergeCell ref="V71:V72"/>
    <mergeCell ref="O68:V68"/>
    <mergeCell ref="P7:P9"/>
    <mergeCell ref="U8:U9"/>
    <mergeCell ref="L73:L74"/>
    <mergeCell ref="B95:C95"/>
    <mergeCell ref="B96:C96"/>
    <mergeCell ref="C69:C71"/>
    <mergeCell ref="D69:I69"/>
    <mergeCell ref="J69:L69"/>
    <mergeCell ref="D70:I70"/>
    <mergeCell ref="J70:L70"/>
    <mergeCell ref="D71:E72"/>
    <mergeCell ref="F71:G72"/>
    <mergeCell ref="H71:H72"/>
    <mergeCell ref="K8:K9"/>
    <mergeCell ref="L8:L9"/>
    <mergeCell ref="B60:C60"/>
    <mergeCell ref="B97:C97"/>
    <mergeCell ref="O2:V2"/>
    <mergeCell ref="O3:V3"/>
    <mergeCell ref="Q5:V5"/>
    <mergeCell ref="I71:I72"/>
    <mergeCell ref="J71:J72"/>
    <mergeCell ref="K71:K72"/>
    <mergeCell ref="L71:L72"/>
    <mergeCell ref="B72:B74"/>
    <mergeCell ref="C72:C74"/>
    <mergeCell ref="H73:H74"/>
    <mergeCell ref="I73:I74"/>
    <mergeCell ref="J73:J74"/>
    <mergeCell ref="K73:K74"/>
    <mergeCell ref="B68:L68"/>
    <mergeCell ref="B69:B71"/>
    <mergeCell ref="B61:C61"/>
    <mergeCell ref="B62:C62"/>
    <mergeCell ref="B67:L67"/>
    <mergeCell ref="H6:H7"/>
    <mergeCell ref="I6:I7"/>
    <mergeCell ref="J6:J7"/>
    <mergeCell ref="K6:K7"/>
    <mergeCell ref="L6:L7"/>
    <mergeCell ref="B7:B9"/>
    <mergeCell ref="C7:C9"/>
    <mergeCell ref="H8:H9"/>
    <mergeCell ref="I8:I9"/>
    <mergeCell ref="J8:J9"/>
    <mergeCell ref="B2:L2"/>
    <mergeCell ref="B3:L3"/>
    <mergeCell ref="B4:B6"/>
    <mergeCell ref="C4:C6"/>
    <mergeCell ref="D4:I4"/>
    <mergeCell ref="J4:L4"/>
    <mergeCell ref="D5:I5"/>
    <mergeCell ref="J5:L5"/>
    <mergeCell ref="D6:E7"/>
    <mergeCell ref="F6:G7"/>
  </mergeCells>
  <conditionalFormatting sqref="D10:H59">
    <cfRule type="cellIs" dxfId="100" priority="27" operator="equal">
      <formula>0</formula>
    </cfRule>
  </conditionalFormatting>
  <conditionalFormatting sqref="D75:H94">
    <cfRule type="cellIs" dxfId="99" priority="19" operator="equal">
      <formula>0</formula>
    </cfRule>
  </conditionalFormatting>
  <conditionalFormatting sqref="H10:H61 H75:H96">
    <cfRule type="cellIs" dxfId="98" priority="26" operator="lessThan">
      <formula>0</formula>
    </cfRule>
  </conditionalFormatting>
  <conditionalFormatting sqref="I10:I59">
    <cfRule type="cellIs" dxfId="97" priority="25" operator="lessThan">
      <formula>0</formula>
    </cfRule>
    <cfRule type="cellIs" dxfId="96" priority="28" operator="equal">
      <formula>0</formula>
    </cfRule>
  </conditionalFormatting>
  <conditionalFormatting sqref="I75:I94">
    <cfRule type="cellIs" dxfId="95" priority="18" operator="lessThan">
      <formula>0</formula>
    </cfRule>
    <cfRule type="cellIs" dxfId="94" priority="20" operator="equal">
      <formula>0</formula>
    </cfRule>
  </conditionalFormatting>
  <conditionalFormatting sqref="J10:K59">
    <cfRule type="cellIs" dxfId="93" priority="24" operator="equal">
      <formula>0</formula>
    </cfRule>
  </conditionalFormatting>
  <conditionalFormatting sqref="J75:K94">
    <cfRule type="cellIs" dxfId="92" priority="17" operator="equal">
      <formula>0</formula>
    </cfRule>
  </conditionalFormatting>
  <conditionalFormatting sqref="K10:L59">
    <cfRule type="cellIs" dxfId="91" priority="23" operator="lessThan">
      <formula>0</formula>
    </cfRule>
  </conditionalFormatting>
  <conditionalFormatting sqref="K75:L94">
    <cfRule type="cellIs" dxfId="90" priority="16" operator="lessThan">
      <formula>0</formula>
    </cfRule>
  </conditionalFormatting>
  <conditionalFormatting sqref="L10:L59">
    <cfRule type="cellIs" dxfId="89" priority="22" operator="equal">
      <formula>0</formula>
    </cfRule>
    <cfRule type="cellIs" dxfId="88" priority="29" operator="greaterThan">
      <formula>0</formula>
    </cfRule>
  </conditionalFormatting>
  <conditionalFormatting sqref="L75:L94">
    <cfRule type="cellIs" dxfId="87" priority="15" operator="equal">
      <formula>0</formula>
    </cfRule>
    <cfRule type="cellIs" dxfId="86" priority="21" operator="greaterThan">
      <formula>0</formula>
    </cfRule>
  </conditionalFormatting>
  <conditionalFormatting sqref="Q10:U59">
    <cfRule type="cellIs" dxfId="85" priority="1" operator="equal">
      <formula>0</formula>
    </cfRule>
  </conditionalFormatting>
  <conditionalFormatting sqref="Q75:U94">
    <cfRule type="cellIs" dxfId="84" priority="4" operator="equal">
      <formula>0</formula>
    </cfRule>
  </conditionalFormatting>
  <conditionalFormatting sqref="U10:U61">
    <cfRule type="cellIs" dxfId="83" priority="9" operator="lessThan">
      <formula>0</formula>
    </cfRule>
  </conditionalFormatting>
  <conditionalFormatting sqref="U75:U96">
    <cfRule type="cellIs" dxfId="82" priority="3" operator="lessThan">
      <formula>0</formula>
    </cfRule>
  </conditionalFormatting>
  <conditionalFormatting sqref="V10:V59">
    <cfRule type="cellIs" dxfId="81" priority="10" operator="lessThan">
      <formula>0</formula>
    </cfRule>
    <cfRule type="cellIs" dxfId="80" priority="13" operator="equal">
      <formula>0</formula>
    </cfRule>
  </conditionalFormatting>
  <conditionalFormatting sqref="V75:V94">
    <cfRule type="cellIs" dxfId="79" priority="6" operator="lessThan">
      <formula>0</formula>
    </cfRule>
    <cfRule type="cellIs" dxfId="78" priority="7" operator="equal">
      <formula>0</formula>
    </cfRule>
    <cfRule type="cellIs" dxfId="77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B1:W73"/>
  <sheetViews>
    <sheetView showGridLines="0" zoomScaleNormal="100" workbookViewId="0"/>
  </sheetViews>
  <sheetFormatPr defaultColWidth="9.140625" defaultRowHeight="14.25" x14ac:dyDescent="0.2"/>
  <cols>
    <col min="1" max="1" width="2.5703125" style="4" customWidth="1"/>
    <col min="2" max="2" width="8.140625" style="4" customWidth="1"/>
    <col min="3" max="3" width="20.140625" style="4" customWidth="1"/>
    <col min="4" max="12" width="10.5703125" style="4" customWidth="1"/>
    <col min="13" max="13" width="1.85546875" style="4" customWidth="1"/>
    <col min="14" max="14" width="1.42578125" style="4" customWidth="1"/>
    <col min="15" max="15" width="9.140625" style="4"/>
    <col min="16" max="16" width="16.85546875" style="4" bestFit="1" customWidth="1"/>
    <col min="17" max="21" width="10.42578125" style="4" customWidth="1"/>
    <col min="22" max="22" width="12.85546875" style="4" customWidth="1"/>
    <col min="23" max="23" width="12" style="4" customWidth="1"/>
    <col min="24" max="24" width="11.140625" style="4" customWidth="1"/>
    <col min="25" max="25" width="16.42578125" style="4" customWidth="1"/>
    <col min="26" max="30" width="9.140625" style="4"/>
    <col min="31" max="31" width="12.140625" style="4" customWidth="1"/>
    <col min="32" max="32" width="11.42578125" style="4" customWidth="1"/>
    <col min="33" max="16384" width="9.140625" style="4"/>
  </cols>
  <sheetData>
    <row r="1" spans="2:22" x14ac:dyDescent="0.2">
      <c r="B1" s="32" t="s">
        <v>3</v>
      </c>
      <c r="D1" s="2"/>
      <c r="L1" s="3"/>
      <c r="P1" s="1"/>
      <c r="V1" s="44">
        <v>46300</v>
      </c>
    </row>
    <row r="2" spans="2:22" x14ac:dyDescent="0.2">
      <c r="D2" s="2"/>
      <c r="L2" s="3"/>
      <c r="O2" s="105" t="s">
        <v>121</v>
      </c>
      <c r="P2" s="105"/>
      <c r="Q2" s="105"/>
      <c r="R2" s="105"/>
      <c r="S2" s="105"/>
      <c r="T2" s="105"/>
      <c r="U2" s="105"/>
      <c r="V2" s="105"/>
    </row>
    <row r="3" spans="2:22" ht="14.45" customHeight="1" x14ac:dyDescent="0.2">
      <c r="B3" s="71" t="s">
        <v>175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29"/>
      <c r="N3" s="32"/>
      <c r="O3" s="105"/>
      <c r="P3" s="105"/>
      <c r="Q3" s="105"/>
      <c r="R3" s="105"/>
      <c r="S3" s="105"/>
      <c r="T3" s="105"/>
      <c r="U3" s="105"/>
      <c r="V3" s="105"/>
    </row>
    <row r="4" spans="2:22" ht="14.45" customHeight="1" x14ac:dyDescent="0.2">
      <c r="B4" s="101" t="s">
        <v>176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29"/>
      <c r="N4" s="32"/>
      <c r="O4" s="101" t="s">
        <v>122</v>
      </c>
      <c r="P4" s="101"/>
      <c r="Q4" s="101"/>
      <c r="R4" s="101"/>
      <c r="S4" s="101"/>
      <c r="T4" s="101"/>
      <c r="U4" s="101"/>
      <c r="V4" s="101"/>
    </row>
    <row r="5" spans="2:22" ht="14.45" customHeight="1" thickBot="1" x14ac:dyDescent="0.25">
      <c r="B5" s="33"/>
      <c r="C5" s="33"/>
      <c r="D5" s="33"/>
      <c r="E5" s="33"/>
      <c r="F5" s="33"/>
      <c r="G5" s="33"/>
      <c r="H5" s="33"/>
      <c r="I5" s="33"/>
      <c r="J5" s="33"/>
      <c r="K5" s="29"/>
      <c r="L5" s="6" t="s">
        <v>4</v>
      </c>
      <c r="M5" s="29"/>
      <c r="N5" s="29"/>
      <c r="O5" s="40"/>
      <c r="P5" s="40"/>
      <c r="Q5" s="40"/>
      <c r="R5" s="40"/>
      <c r="S5" s="40"/>
      <c r="T5" s="40"/>
      <c r="U5" s="40"/>
      <c r="V5" s="6" t="s">
        <v>4</v>
      </c>
    </row>
    <row r="6" spans="2:22" ht="14.45" customHeight="1" x14ac:dyDescent="0.2">
      <c r="B6" s="73" t="s">
        <v>0</v>
      </c>
      <c r="C6" s="75" t="s">
        <v>1</v>
      </c>
      <c r="D6" s="77" t="s">
        <v>158</v>
      </c>
      <c r="E6" s="78"/>
      <c r="F6" s="78"/>
      <c r="G6" s="78"/>
      <c r="H6" s="78"/>
      <c r="I6" s="79"/>
      <c r="J6" s="77" t="s">
        <v>151</v>
      </c>
      <c r="K6" s="78"/>
      <c r="L6" s="79"/>
      <c r="M6" s="29"/>
      <c r="N6" s="29"/>
      <c r="O6" s="73" t="s">
        <v>0</v>
      </c>
      <c r="P6" s="75" t="s">
        <v>1</v>
      </c>
      <c r="Q6" s="77" t="s">
        <v>164</v>
      </c>
      <c r="R6" s="78"/>
      <c r="S6" s="78"/>
      <c r="T6" s="78"/>
      <c r="U6" s="78"/>
      <c r="V6" s="79"/>
    </row>
    <row r="7" spans="2:22" ht="14.45" customHeight="1" thickBot="1" x14ac:dyDescent="0.25">
      <c r="B7" s="74"/>
      <c r="C7" s="76"/>
      <c r="D7" s="80" t="s">
        <v>159</v>
      </c>
      <c r="E7" s="81"/>
      <c r="F7" s="81"/>
      <c r="G7" s="81"/>
      <c r="H7" s="81"/>
      <c r="I7" s="82"/>
      <c r="J7" s="80" t="s">
        <v>152</v>
      </c>
      <c r="K7" s="81"/>
      <c r="L7" s="82"/>
      <c r="M7" s="29"/>
      <c r="N7" s="29"/>
      <c r="O7" s="74"/>
      <c r="P7" s="76"/>
      <c r="Q7" s="80" t="s">
        <v>165</v>
      </c>
      <c r="R7" s="81"/>
      <c r="S7" s="81"/>
      <c r="T7" s="81"/>
      <c r="U7" s="81"/>
      <c r="V7" s="82"/>
    </row>
    <row r="8" spans="2:22" ht="14.45" customHeight="1" x14ac:dyDescent="0.2">
      <c r="B8" s="74"/>
      <c r="C8" s="76"/>
      <c r="D8" s="83">
        <v>2026</v>
      </c>
      <c r="E8" s="84"/>
      <c r="F8" s="83">
        <v>2025</v>
      </c>
      <c r="G8" s="84"/>
      <c r="H8" s="91" t="s">
        <v>5</v>
      </c>
      <c r="I8" s="91" t="s">
        <v>42</v>
      </c>
      <c r="J8" s="91">
        <v>2026</v>
      </c>
      <c r="K8" s="91" t="s">
        <v>160</v>
      </c>
      <c r="L8" s="93" t="s">
        <v>162</v>
      </c>
      <c r="M8" s="29"/>
      <c r="N8" s="29"/>
      <c r="O8" s="74"/>
      <c r="P8" s="76"/>
      <c r="Q8" s="83">
        <v>2026</v>
      </c>
      <c r="R8" s="84"/>
      <c r="S8" s="83">
        <v>2025</v>
      </c>
      <c r="T8" s="84"/>
      <c r="U8" s="91" t="s">
        <v>5</v>
      </c>
      <c r="V8" s="93" t="s">
        <v>56</v>
      </c>
    </row>
    <row r="9" spans="2:22" ht="14.45" customHeight="1" thickBot="1" x14ac:dyDescent="0.25">
      <c r="B9" s="95" t="s">
        <v>6</v>
      </c>
      <c r="C9" s="97" t="s">
        <v>7</v>
      </c>
      <c r="D9" s="85"/>
      <c r="E9" s="86"/>
      <c r="F9" s="85"/>
      <c r="G9" s="86"/>
      <c r="H9" s="92"/>
      <c r="I9" s="92"/>
      <c r="J9" s="92"/>
      <c r="K9" s="92"/>
      <c r="L9" s="94"/>
      <c r="M9" s="29"/>
      <c r="N9" s="29"/>
      <c r="O9" s="95" t="s">
        <v>6</v>
      </c>
      <c r="P9" s="97" t="s">
        <v>7</v>
      </c>
      <c r="Q9" s="85"/>
      <c r="R9" s="86"/>
      <c r="S9" s="85"/>
      <c r="T9" s="86"/>
      <c r="U9" s="92"/>
      <c r="V9" s="94"/>
    </row>
    <row r="10" spans="2:22" ht="14.45" customHeight="1" x14ac:dyDescent="0.2">
      <c r="B10" s="95"/>
      <c r="C10" s="97"/>
      <c r="D10" s="7" t="s">
        <v>8</v>
      </c>
      <c r="E10" s="8" t="s">
        <v>2</v>
      </c>
      <c r="F10" s="7" t="s">
        <v>8</v>
      </c>
      <c r="G10" s="8" t="s">
        <v>2</v>
      </c>
      <c r="H10" s="99" t="s">
        <v>9</v>
      </c>
      <c r="I10" s="99" t="s">
        <v>43</v>
      </c>
      <c r="J10" s="99" t="s">
        <v>8</v>
      </c>
      <c r="K10" s="99" t="s">
        <v>161</v>
      </c>
      <c r="L10" s="102" t="s">
        <v>163</v>
      </c>
      <c r="M10" s="29"/>
      <c r="N10" s="29"/>
      <c r="O10" s="95"/>
      <c r="P10" s="97"/>
      <c r="Q10" s="7" t="s">
        <v>8</v>
      </c>
      <c r="R10" s="8" t="s">
        <v>2</v>
      </c>
      <c r="S10" s="7" t="s">
        <v>8</v>
      </c>
      <c r="T10" s="8" t="s">
        <v>2</v>
      </c>
      <c r="U10" s="99" t="s">
        <v>9</v>
      </c>
      <c r="V10" s="102" t="s">
        <v>57</v>
      </c>
    </row>
    <row r="11" spans="2:22" ht="14.45" customHeight="1" thickBot="1" x14ac:dyDescent="0.25">
      <c r="B11" s="96"/>
      <c r="C11" s="98"/>
      <c r="D11" s="10" t="s">
        <v>10</v>
      </c>
      <c r="E11" s="11" t="s">
        <v>11</v>
      </c>
      <c r="F11" s="10" t="s">
        <v>10</v>
      </c>
      <c r="G11" s="11" t="s">
        <v>11</v>
      </c>
      <c r="H11" s="100"/>
      <c r="I11" s="100"/>
      <c r="J11" s="100" t="s">
        <v>10</v>
      </c>
      <c r="K11" s="100"/>
      <c r="L11" s="103"/>
      <c r="M11" s="29"/>
      <c r="N11" s="29"/>
      <c r="O11" s="96"/>
      <c r="P11" s="98"/>
      <c r="Q11" s="10" t="s">
        <v>10</v>
      </c>
      <c r="R11" s="11" t="s">
        <v>11</v>
      </c>
      <c r="S11" s="10" t="s">
        <v>10</v>
      </c>
      <c r="T11" s="11" t="s">
        <v>11</v>
      </c>
      <c r="U11" s="100"/>
      <c r="V11" s="103"/>
    </row>
    <row r="12" spans="2:22" ht="14.45" customHeight="1" thickBot="1" x14ac:dyDescent="0.25">
      <c r="B12" s="13">
        <v>1</v>
      </c>
      <c r="C12" s="14" t="s">
        <v>19</v>
      </c>
      <c r="D12" s="15">
        <v>2392</v>
      </c>
      <c r="E12" s="16">
        <v>0.12995056228608681</v>
      </c>
      <c r="F12" s="15">
        <v>2614</v>
      </c>
      <c r="G12" s="16">
        <v>0.17968105581523233</v>
      </c>
      <c r="H12" s="17">
        <v>-8.4927314460596759E-2</v>
      </c>
      <c r="I12" s="34">
        <v>0</v>
      </c>
      <c r="J12" s="15">
        <v>1668</v>
      </c>
      <c r="K12" s="17">
        <v>0.43405275779376495</v>
      </c>
      <c r="L12" s="34">
        <v>1</v>
      </c>
      <c r="M12" s="29"/>
      <c r="N12" s="29"/>
      <c r="O12" s="13">
        <v>1</v>
      </c>
      <c r="P12" s="14" t="s">
        <v>19</v>
      </c>
      <c r="Q12" s="15">
        <v>21692</v>
      </c>
      <c r="R12" s="16">
        <v>0.13728592585091706</v>
      </c>
      <c r="S12" s="15">
        <v>22975</v>
      </c>
      <c r="T12" s="16">
        <v>0.16904196066601429</v>
      </c>
      <c r="U12" s="17">
        <v>-5.5843307943416742E-2</v>
      </c>
      <c r="V12" s="34">
        <v>0</v>
      </c>
    </row>
    <row r="13" spans="2:22" ht="14.45" customHeight="1" thickBot="1" x14ac:dyDescent="0.25">
      <c r="B13" s="18">
        <v>2</v>
      </c>
      <c r="C13" s="19" t="s">
        <v>18</v>
      </c>
      <c r="D13" s="20">
        <v>1681</v>
      </c>
      <c r="E13" s="21">
        <v>9.1323952844026723E-2</v>
      </c>
      <c r="F13" s="20">
        <v>1044</v>
      </c>
      <c r="G13" s="21">
        <v>7.1762441572724767E-2</v>
      </c>
      <c r="H13" s="22">
        <v>0.61015325670498077</v>
      </c>
      <c r="I13" s="35">
        <v>2</v>
      </c>
      <c r="J13" s="20">
        <v>1669</v>
      </c>
      <c r="K13" s="22">
        <v>7.1899340922707555E-3</v>
      </c>
      <c r="L13" s="35">
        <v>-1</v>
      </c>
      <c r="M13" s="29"/>
      <c r="N13" s="29"/>
      <c r="O13" s="18">
        <v>2</v>
      </c>
      <c r="P13" s="19" t="s">
        <v>18</v>
      </c>
      <c r="Q13" s="20">
        <v>13664</v>
      </c>
      <c r="R13" s="21">
        <v>8.6477728693847067E-2</v>
      </c>
      <c r="S13" s="20">
        <v>11197</v>
      </c>
      <c r="T13" s="21">
        <v>8.2383583615989645E-2</v>
      </c>
      <c r="U13" s="22">
        <v>0.22032687326962574</v>
      </c>
      <c r="V13" s="35">
        <v>1</v>
      </c>
    </row>
    <row r="14" spans="2:22" ht="14.45" customHeight="1" thickBot="1" x14ac:dyDescent="0.25">
      <c r="B14" s="13">
        <v>3</v>
      </c>
      <c r="C14" s="14" t="s">
        <v>22</v>
      </c>
      <c r="D14" s="15">
        <v>1415</v>
      </c>
      <c r="E14" s="16">
        <v>7.6872928777095673E-2</v>
      </c>
      <c r="F14" s="15">
        <v>1380</v>
      </c>
      <c r="G14" s="16">
        <v>9.4858399780038488E-2</v>
      </c>
      <c r="H14" s="17">
        <v>2.5362318840579601E-2</v>
      </c>
      <c r="I14" s="34">
        <v>-1</v>
      </c>
      <c r="J14" s="15">
        <v>1057</v>
      </c>
      <c r="K14" s="17">
        <v>0.33869441816461676</v>
      </c>
      <c r="L14" s="34">
        <v>0</v>
      </c>
      <c r="M14" s="29"/>
      <c r="N14" s="29"/>
      <c r="O14" s="13">
        <v>3</v>
      </c>
      <c r="P14" s="14" t="s">
        <v>22</v>
      </c>
      <c r="Q14" s="15">
        <v>11371</v>
      </c>
      <c r="R14" s="16">
        <v>7.1965621558674989E-2</v>
      </c>
      <c r="S14" s="15">
        <v>11809</v>
      </c>
      <c r="T14" s="16">
        <v>8.688646413514528E-2</v>
      </c>
      <c r="U14" s="17">
        <v>-3.7090354814124815E-2</v>
      </c>
      <c r="V14" s="34">
        <v>-1</v>
      </c>
    </row>
    <row r="15" spans="2:22" ht="14.45" customHeight="1" thickBot="1" x14ac:dyDescent="0.25">
      <c r="B15" s="18">
        <v>4</v>
      </c>
      <c r="C15" s="19" t="s">
        <v>17</v>
      </c>
      <c r="D15" s="20">
        <v>1366</v>
      </c>
      <c r="E15" s="21">
        <v>7.421089802792416E-2</v>
      </c>
      <c r="F15" s="20">
        <v>994</v>
      </c>
      <c r="G15" s="21">
        <v>6.8325543029969751E-2</v>
      </c>
      <c r="H15" s="22">
        <v>0.37424547283702214</v>
      </c>
      <c r="I15" s="35">
        <v>1</v>
      </c>
      <c r="J15" s="20">
        <v>860</v>
      </c>
      <c r="K15" s="22">
        <v>0.58837209302325588</v>
      </c>
      <c r="L15" s="35">
        <v>3</v>
      </c>
      <c r="M15" s="29"/>
      <c r="N15" s="29"/>
      <c r="O15" s="18">
        <v>4</v>
      </c>
      <c r="P15" s="19" t="s">
        <v>29</v>
      </c>
      <c r="Q15" s="20">
        <v>10264</v>
      </c>
      <c r="R15" s="21">
        <v>6.4959558497778569E-2</v>
      </c>
      <c r="S15" s="20">
        <v>9003</v>
      </c>
      <c r="T15" s="21">
        <v>6.624090410777482E-2</v>
      </c>
      <c r="U15" s="22">
        <v>0.14006442297012112</v>
      </c>
      <c r="V15" s="35">
        <v>1</v>
      </c>
    </row>
    <row r="16" spans="2:22" ht="14.45" customHeight="1" thickBot="1" x14ac:dyDescent="0.25">
      <c r="B16" s="13">
        <v>5</v>
      </c>
      <c r="C16" s="14" t="s">
        <v>29</v>
      </c>
      <c r="D16" s="15">
        <v>1262</v>
      </c>
      <c r="E16" s="16">
        <v>6.8560873580702994E-2</v>
      </c>
      <c r="F16" s="15">
        <v>1058</v>
      </c>
      <c r="G16" s="16">
        <v>7.272477316469618E-2</v>
      </c>
      <c r="H16" s="17">
        <v>0.19281663516068059</v>
      </c>
      <c r="I16" s="34">
        <v>-2</v>
      </c>
      <c r="J16" s="15">
        <v>929</v>
      </c>
      <c r="K16" s="17">
        <v>0.35844994617868675</v>
      </c>
      <c r="L16" s="34">
        <v>1</v>
      </c>
      <c r="M16" s="29"/>
      <c r="N16" s="29"/>
      <c r="O16" s="13">
        <v>5</v>
      </c>
      <c r="P16" s="14" t="s">
        <v>17</v>
      </c>
      <c r="Q16" s="15">
        <v>10163</v>
      </c>
      <c r="R16" s="16">
        <v>6.4320342265483596E-2</v>
      </c>
      <c r="S16" s="15">
        <v>9433</v>
      </c>
      <c r="T16" s="16">
        <v>6.9404692707835156E-2</v>
      </c>
      <c r="U16" s="17">
        <v>7.7387893565143751E-2</v>
      </c>
      <c r="V16" s="34">
        <v>-1</v>
      </c>
    </row>
    <row r="17" spans="2:22" ht="14.45" customHeight="1" thickBot="1" x14ac:dyDescent="0.25">
      <c r="B17" s="18">
        <v>6</v>
      </c>
      <c r="C17" s="19" t="s">
        <v>73</v>
      </c>
      <c r="D17" s="20">
        <v>1206</v>
      </c>
      <c r="E17" s="21">
        <v>6.5518552724506976E-2</v>
      </c>
      <c r="F17" s="20">
        <v>769</v>
      </c>
      <c r="G17" s="21">
        <v>5.2859499587572176E-2</v>
      </c>
      <c r="H17" s="22">
        <v>0.56827048114434331</v>
      </c>
      <c r="I17" s="35">
        <v>0</v>
      </c>
      <c r="J17" s="20">
        <v>942</v>
      </c>
      <c r="K17" s="22">
        <v>0.28025477707006363</v>
      </c>
      <c r="L17" s="35">
        <v>-1</v>
      </c>
      <c r="M17" s="29"/>
      <c r="N17" s="29"/>
      <c r="O17" s="18">
        <v>6</v>
      </c>
      <c r="P17" s="19" t="s">
        <v>23</v>
      </c>
      <c r="Q17" s="20">
        <v>8891</v>
      </c>
      <c r="R17" s="21">
        <v>5.6270015062719135E-2</v>
      </c>
      <c r="S17" s="20">
        <v>7833</v>
      </c>
      <c r="T17" s="21">
        <v>5.7632456056447873E-2</v>
      </c>
      <c r="U17" s="22">
        <v>0.13506957742882686</v>
      </c>
      <c r="V17" s="35">
        <v>0</v>
      </c>
    </row>
    <row r="18" spans="2:22" ht="14.45" customHeight="1" thickBot="1" x14ac:dyDescent="0.25">
      <c r="B18" s="13">
        <v>7</v>
      </c>
      <c r="C18" s="14" t="s">
        <v>23</v>
      </c>
      <c r="D18" s="15">
        <v>1033</v>
      </c>
      <c r="E18" s="16">
        <v>5.6119954365187158E-2</v>
      </c>
      <c r="F18" s="15">
        <v>585</v>
      </c>
      <c r="G18" s="16">
        <v>4.0211712950233708E-2</v>
      </c>
      <c r="H18" s="17">
        <v>0.76581196581196576</v>
      </c>
      <c r="I18" s="34">
        <v>1</v>
      </c>
      <c r="J18" s="15">
        <v>947</v>
      </c>
      <c r="K18" s="17">
        <v>9.0813093980992576E-2</v>
      </c>
      <c r="L18" s="34">
        <v>-3</v>
      </c>
      <c r="M18" s="29"/>
      <c r="N18" s="29"/>
      <c r="O18" s="13">
        <v>7</v>
      </c>
      <c r="P18" s="14" t="s">
        <v>73</v>
      </c>
      <c r="Q18" s="15">
        <v>8782</v>
      </c>
      <c r="R18" s="16">
        <v>5.5580167841727528E-2</v>
      </c>
      <c r="S18" s="15">
        <v>6377</v>
      </c>
      <c r="T18" s="16">
        <v>4.6919720703685448E-2</v>
      </c>
      <c r="U18" s="17">
        <v>0.3771365846009096</v>
      </c>
      <c r="V18" s="34">
        <v>0</v>
      </c>
    </row>
    <row r="19" spans="2:22" ht="14.45" customHeight="1" thickBot="1" x14ac:dyDescent="0.25">
      <c r="B19" s="18">
        <v>8</v>
      </c>
      <c r="C19" s="19" t="s">
        <v>24</v>
      </c>
      <c r="D19" s="20">
        <v>916</v>
      </c>
      <c r="E19" s="21">
        <v>4.9763676862063344E-2</v>
      </c>
      <c r="F19" s="20">
        <v>721</v>
      </c>
      <c r="G19" s="21">
        <v>4.9560076986527354E-2</v>
      </c>
      <c r="H19" s="22">
        <v>0.27045769764216376</v>
      </c>
      <c r="I19" s="35">
        <v>-1</v>
      </c>
      <c r="J19" s="20">
        <v>800</v>
      </c>
      <c r="K19" s="22">
        <v>0.14500000000000002</v>
      </c>
      <c r="L19" s="35">
        <v>0</v>
      </c>
      <c r="M19" s="29"/>
      <c r="N19" s="29"/>
      <c r="O19" s="18">
        <v>8</v>
      </c>
      <c r="P19" s="19" t="s">
        <v>24</v>
      </c>
      <c r="Q19" s="20">
        <v>6310</v>
      </c>
      <c r="R19" s="21">
        <v>3.9935192334468309E-2</v>
      </c>
      <c r="S19" s="20">
        <v>5632</v>
      </c>
      <c r="T19" s="21">
        <v>4.1438273012883241E-2</v>
      </c>
      <c r="U19" s="22">
        <v>0.12038352272727271</v>
      </c>
      <c r="V19" s="35">
        <v>0</v>
      </c>
    </row>
    <row r="20" spans="2:22" ht="14.45" customHeight="1" thickBot="1" x14ac:dyDescent="0.25">
      <c r="B20" s="13">
        <v>9</v>
      </c>
      <c r="C20" s="14" t="s">
        <v>93</v>
      </c>
      <c r="D20" s="15">
        <v>639</v>
      </c>
      <c r="E20" s="16">
        <v>3.4715054055522353E-2</v>
      </c>
      <c r="F20" s="15">
        <v>157</v>
      </c>
      <c r="G20" s="16">
        <v>1.0791861424250756E-2</v>
      </c>
      <c r="H20" s="17">
        <v>3.0700636942675157</v>
      </c>
      <c r="I20" s="34">
        <v>17</v>
      </c>
      <c r="J20" s="15">
        <v>406</v>
      </c>
      <c r="K20" s="17">
        <v>0.57389162561576357</v>
      </c>
      <c r="L20" s="34">
        <v>2</v>
      </c>
      <c r="M20" s="29"/>
      <c r="N20" s="29"/>
      <c r="O20" s="13">
        <v>9</v>
      </c>
      <c r="P20" s="14" t="s">
        <v>92</v>
      </c>
      <c r="Q20" s="15">
        <v>4250</v>
      </c>
      <c r="R20" s="16">
        <v>2.6897712745085629E-2</v>
      </c>
      <c r="S20" s="15">
        <v>86</v>
      </c>
      <c r="T20" s="16">
        <v>6.3275772001206653E-4</v>
      </c>
      <c r="U20" s="17">
        <v>48.418604651162788</v>
      </c>
      <c r="V20" s="34">
        <v>31</v>
      </c>
    </row>
    <row r="21" spans="2:22" ht="14.45" customHeight="1" thickBot="1" x14ac:dyDescent="0.25">
      <c r="B21" s="18">
        <v>10</v>
      </c>
      <c r="C21" s="19" t="s">
        <v>92</v>
      </c>
      <c r="D21" s="20">
        <v>521</v>
      </c>
      <c r="E21" s="21">
        <v>2.8304449394252185E-2</v>
      </c>
      <c r="F21" s="20">
        <v>59</v>
      </c>
      <c r="G21" s="21">
        <v>4.055540280450921E-3</v>
      </c>
      <c r="H21" s="22">
        <v>7.8305084745762716</v>
      </c>
      <c r="I21" s="35">
        <v>22</v>
      </c>
      <c r="J21" s="20">
        <v>542</v>
      </c>
      <c r="K21" s="22">
        <v>-3.8745387453874569E-2</v>
      </c>
      <c r="L21" s="35">
        <v>-1</v>
      </c>
      <c r="M21" s="29"/>
      <c r="N21" s="29"/>
      <c r="O21" s="18">
        <v>10</v>
      </c>
      <c r="P21" s="19" t="s">
        <v>93</v>
      </c>
      <c r="Q21" s="20">
        <v>4072</v>
      </c>
      <c r="R21" s="21">
        <v>2.5771173246585573E-2</v>
      </c>
      <c r="S21" s="20">
        <v>1634</v>
      </c>
      <c r="T21" s="21">
        <v>1.2022396680229265E-2</v>
      </c>
      <c r="U21" s="22">
        <v>1.4920440636474908</v>
      </c>
      <c r="V21" s="35">
        <v>13</v>
      </c>
    </row>
    <row r="22" spans="2:22" ht="14.45" customHeight="1" thickBot="1" x14ac:dyDescent="0.25">
      <c r="B22" s="13">
        <v>11</v>
      </c>
      <c r="C22" s="14" t="s">
        <v>55</v>
      </c>
      <c r="D22" s="15">
        <v>476</v>
      </c>
      <c r="E22" s="16">
        <v>2.5859727277666104E-2</v>
      </c>
      <c r="F22" s="15">
        <v>341</v>
      </c>
      <c r="G22" s="16">
        <v>2.343964806158922E-2</v>
      </c>
      <c r="H22" s="17">
        <v>0.39589442815249276</v>
      </c>
      <c r="I22" s="34">
        <v>-2</v>
      </c>
      <c r="J22" s="15">
        <v>338</v>
      </c>
      <c r="K22" s="17">
        <v>0.40828402366863914</v>
      </c>
      <c r="L22" s="34">
        <v>3</v>
      </c>
      <c r="M22" s="29"/>
      <c r="N22" s="29"/>
      <c r="O22" s="13">
        <v>11</v>
      </c>
      <c r="P22" s="14" t="s">
        <v>87</v>
      </c>
      <c r="Q22" s="15">
        <v>3901</v>
      </c>
      <c r="R22" s="16">
        <v>2.468893586319507E-2</v>
      </c>
      <c r="S22" s="15">
        <v>2632</v>
      </c>
      <c r="T22" s="16">
        <v>1.9365329291532084E-2</v>
      </c>
      <c r="U22" s="17">
        <v>0.48214285714285721</v>
      </c>
      <c r="V22" s="34">
        <v>5</v>
      </c>
    </row>
    <row r="23" spans="2:22" ht="14.45" customHeight="1" thickBot="1" x14ac:dyDescent="0.25">
      <c r="B23" s="18">
        <v>12</v>
      </c>
      <c r="C23" s="19" t="s">
        <v>69</v>
      </c>
      <c r="D23" s="20">
        <v>429</v>
      </c>
      <c r="E23" s="21">
        <v>2.330635084478731E-2</v>
      </c>
      <c r="F23" s="20">
        <v>279</v>
      </c>
      <c r="G23" s="21">
        <v>1.9177893868573E-2</v>
      </c>
      <c r="H23" s="22">
        <v>0.5376344086021505</v>
      </c>
      <c r="I23" s="35">
        <v>3</v>
      </c>
      <c r="J23" s="20">
        <v>479</v>
      </c>
      <c r="K23" s="22">
        <v>-0.10438413361169108</v>
      </c>
      <c r="L23" s="35">
        <v>-2</v>
      </c>
      <c r="M23" s="29"/>
      <c r="N23" s="29"/>
      <c r="O23" s="18">
        <v>12</v>
      </c>
      <c r="P23" s="19" t="s">
        <v>30</v>
      </c>
      <c r="Q23" s="20">
        <v>3795</v>
      </c>
      <c r="R23" s="21">
        <v>2.4018075262964698E-2</v>
      </c>
      <c r="S23" s="20">
        <v>3678</v>
      </c>
      <c r="T23" s="21">
        <v>2.7061429002376521E-2</v>
      </c>
      <c r="U23" s="22">
        <v>3.1810766721044104E-2</v>
      </c>
      <c r="V23" s="35">
        <v>-3</v>
      </c>
    </row>
    <row r="24" spans="2:22" ht="14.45" customHeight="1" thickBot="1" x14ac:dyDescent="0.25">
      <c r="B24" s="13">
        <v>13</v>
      </c>
      <c r="C24" s="14" t="s">
        <v>91</v>
      </c>
      <c r="D24" s="15">
        <v>399</v>
      </c>
      <c r="E24" s="16">
        <v>2.1676536100396587E-2</v>
      </c>
      <c r="F24" s="15">
        <v>283</v>
      </c>
      <c r="G24" s="16">
        <v>1.9452845751993401E-2</v>
      </c>
      <c r="H24" s="17">
        <v>0.40989399293286222</v>
      </c>
      <c r="I24" s="34">
        <v>0</v>
      </c>
      <c r="J24" s="15">
        <v>373</v>
      </c>
      <c r="K24" s="17">
        <v>6.9705093833780207E-2</v>
      </c>
      <c r="L24" s="34">
        <v>0</v>
      </c>
      <c r="M24" s="29"/>
      <c r="N24" s="29"/>
      <c r="O24" s="13">
        <v>13</v>
      </c>
      <c r="P24" s="14" t="s">
        <v>55</v>
      </c>
      <c r="Q24" s="15">
        <v>3750</v>
      </c>
      <c r="R24" s="16">
        <v>2.3733275951546142E-2</v>
      </c>
      <c r="S24" s="15">
        <v>3392</v>
      </c>
      <c r="T24" s="16">
        <v>2.4957141700941043E-2</v>
      </c>
      <c r="U24" s="17">
        <v>0.1055424528301887</v>
      </c>
      <c r="V24" s="34">
        <v>-3</v>
      </c>
    </row>
    <row r="25" spans="2:22" ht="14.45" customHeight="1" thickBot="1" x14ac:dyDescent="0.25">
      <c r="B25" s="18">
        <v>14</v>
      </c>
      <c r="C25" s="19" t="s">
        <v>30</v>
      </c>
      <c r="D25" s="20">
        <v>349</v>
      </c>
      <c r="E25" s="21">
        <v>1.8960178193078721E-2</v>
      </c>
      <c r="F25" s="20">
        <v>334</v>
      </c>
      <c r="G25" s="21">
        <v>2.2958482265603521E-2</v>
      </c>
      <c r="H25" s="22">
        <v>4.4910179640718528E-2</v>
      </c>
      <c r="I25" s="35">
        <v>-4</v>
      </c>
      <c r="J25" s="20">
        <v>399</v>
      </c>
      <c r="K25" s="22">
        <v>-0.12531328320802004</v>
      </c>
      <c r="L25" s="35">
        <v>-2</v>
      </c>
      <c r="M25" s="29"/>
      <c r="N25" s="29"/>
      <c r="O25" s="18">
        <v>14</v>
      </c>
      <c r="P25" s="19" t="s">
        <v>69</v>
      </c>
      <c r="Q25" s="20">
        <v>3580</v>
      </c>
      <c r="R25" s="21">
        <v>2.265736744174272E-2</v>
      </c>
      <c r="S25" s="20">
        <v>3076</v>
      </c>
      <c r="T25" s="21">
        <v>2.2632124962292055E-2</v>
      </c>
      <c r="U25" s="22">
        <v>0.16384915474642403</v>
      </c>
      <c r="V25" s="35">
        <v>-1</v>
      </c>
    </row>
    <row r="26" spans="2:22" ht="14.45" customHeight="1" thickBot="1" x14ac:dyDescent="0.25">
      <c r="B26" s="13">
        <v>15</v>
      </c>
      <c r="C26" s="14" t="s">
        <v>74</v>
      </c>
      <c r="D26" s="15">
        <v>319</v>
      </c>
      <c r="E26" s="16">
        <v>1.7330363448687998E-2</v>
      </c>
      <c r="F26" s="15">
        <v>156</v>
      </c>
      <c r="G26" s="16">
        <v>1.0723123453395655E-2</v>
      </c>
      <c r="H26" s="17">
        <v>1.0448717948717947</v>
      </c>
      <c r="I26" s="34">
        <v>12</v>
      </c>
      <c r="J26" s="15">
        <v>253</v>
      </c>
      <c r="K26" s="17">
        <v>0.26086956521739135</v>
      </c>
      <c r="L26" s="34">
        <v>3</v>
      </c>
      <c r="M26" s="29"/>
      <c r="N26" s="29"/>
      <c r="O26" s="13">
        <v>15</v>
      </c>
      <c r="P26" s="14" t="s">
        <v>33</v>
      </c>
      <c r="Q26" s="15">
        <v>3493</v>
      </c>
      <c r="R26" s="16">
        <v>2.2106755439666847E-2</v>
      </c>
      <c r="S26" s="15">
        <v>3335</v>
      </c>
      <c r="T26" s="16">
        <v>2.453775577023537E-2</v>
      </c>
      <c r="U26" s="17">
        <v>4.7376311844077978E-2</v>
      </c>
      <c r="V26" s="34">
        <v>-4</v>
      </c>
    </row>
    <row r="27" spans="2:22" ht="14.45" customHeight="1" thickBot="1" x14ac:dyDescent="0.25">
      <c r="B27" s="18">
        <v>16</v>
      </c>
      <c r="C27" s="19" t="s">
        <v>16</v>
      </c>
      <c r="D27" s="20">
        <v>294</v>
      </c>
      <c r="E27" s="21">
        <v>1.5972184495029067E-2</v>
      </c>
      <c r="F27" s="20">
        <v>280</v>
      </c>
      <c r="G27" s="21">
        <v>1.92466318394281E-2</v>
      </c>
      <c r="H27" s="22">
        <v>5.0000000000000044E-2</v>
      </c>
      <c r="I27" s="35">
        <v>-2</v>
      </c>
      <c r="J27" s="20">
        <v>328</v>
      </c>
      <c r="K27" s="22">
        <v>-0.10365853658536583</v>
      </c>
      <c r="L27" s="35">
        <v>-1</v>
      </c>
      <c r="M27" s="29"/>
      <c r="N27" s="29"/>
      <c r="O27" s="18">
        <v>16</v>
      </c>
      <c r="P27" s="19" t="s">
        <v>32</v>
      </c>
      <c r="Q27" s="20">
        <v>3032</v>
      </c>
      <c r="R27" s="21">
        <v>1.9189144716023444E-2</v>
      </c>
      <c r="S27" s="20">
        <v>3240</v>
      </c>
      <c r="T27" s="21">
        <v>2.3838779219059251E-2</v>
      </c>
      <c r="U27" s="22">
        <v>-6.419753086419755E-2</v>
      </c>
      <c r="V27" s="35">
        <v>-4</v>
      </c>
    </row>
    <row r="28" spans="2:22" ht="14.45" customHeight="1" thickBot="1" x14ac:dyDescent="0.25">
      <c r="B28" s="13">
        <v>17</v>
      </c>
      <c r="C28" s="14" t="s">
        <v>31</v>
      </c>
      <c r="D28" s="15">
        <v>277</v>
      </c>
      <c r="E28" s="16">
        <v>1.504862280654099E-2</v>
      </c>
      <c r="F28" s="15">
        <v>260</v>
      </c>
      <c r="G28" s="16">
        <v>1.7871872422326091E-2</v>
      </c>
      <c r="H28" s="17">
        <v>6.5384615384615374E-2</v>
      </c>
      <c r="I28" s="34">
        <v>-1</v>
      </c>
      <c r="J28" s="15">
        <v>274</v>
      </c>
      <c r="K28" s="17">
        <v>1.0948905109489093E-2</v>
      </c>
      <c r="L28" s="34">
        <v>-1</v>
      </c>
      <c r="M28" s="29"/>
      <c r="N28" s="29"/>
      <c r="O28" s="13">
        <v>17</v>
      </c>
      <c r="P28" s="14" t="s">
        <v>74</v>
      </c>
      <c r="Q28" s="15">
        <v>3011</v>
      </c>
      <c r="R28" s="16">
        <v>1.9056238370694784E-2</v>
      </c>
      <c r="S28" s="15">
        <v>2186</v>
      </c>
      <c r="T28" s="16">
        <v>1.6083818324957876E-2</v>
      </c>
      <c r="U28" s="17">
        <v>0.37740164684354993</v>
      </c>
      <c r="V28" s="34">
        <v>2</v>
      </c>
    </row>
    <row r="29" spans="2:22" ht="14.45" customHeight="1" thickBot="1" x14ac:dyDescent="0.25">
      <c r="B29" s="18">
        <v>18</v>
      </c>
      <c r="C29" s="19" t="s">
        <v>25</v>
      </c>
      <c r="D29" s="20">
        <v>268</v>
      </c>
      <c r="E29" s="21">
        <v>1.4559678383223773E-2</v>
      </c>
      <c r="F29" s="20">
        <v>237</v>
      </c>
      <c r="G29" s="21">
        <v>1.6290899092658784E-2</v>
      </c>
      <c r="H29" s="22">
        <v>0.13080168776371304</v>
      </c>
      <c r="I29" s="35">
        <v>-1</v>
      </c>
      <c r="J29" s="20">
        <v>104</v>
      </c>
      <c r="K29" s="22">
        <v>1.5769230769230771</v>
      </c>
      <c r="L29" s="35">
        <v>11</v>
      </c>
      <c r="M29" s="29"/>
      <c r="N29" s="29"/>
      <c r="O29" s="18">
        <v>18</v>
      </c>
      <c r="P29" s="19" t="s">
        <v>21</v>
      </c>
      <c r="Q29" s="20">
        <v>2962</v>
      </c>
      <c r="R29" s="21">
        <v>1.8746123564927913E-2</v>
      </c>
      <c r="S29" s="20">
        <v>2608</v>
      </c>
      <c r="T29" s="21">
        <v>1.9188745741761274E-2</v>
      </c>
      <c r="U29" s="22">
        <v>0.13573619631901845</v>
      </c>
      <c r="V29" s="35">
        <v>-1</v>
      </c>
    </row>
    <row r="30" spans="2:22" ht="14.45" customHeight="1" thickBot="1" x14ac:dyDescent="0.25">
      <c r="B30" s="13">
        <v>19</v>
      </c>
      <c r="C30" s="14" t="s">
        <v>98</v>
      </c>
      <c r="D30" s="15">
        <v>252</v>
      </c>
      <c r="E30" s="16">
        <v>1.3690443852882055E-2</v>
      </c>
      <c r="F30" s="15">
        <v>204</v>
      </c>
      <c r="G30" s="16">
        <v>1.4022546054440473E-2</v>
      </c>
      <c r="H30" s="17">
        <v>0.23529411764705888</v>
      </c>
      <c r="I30" s="34">
        <v>3</v>
      </c>
      <c r="J30" s="15">
        <v>17</v>
      </c>
      <c r="K30" s="17">
        <v>13.823529411764707</v>
      </c>
      <c r="L30" s="34">
        <v>24</v>
      </c>
      <c r="O30" s="13">
        <v>19</v>
      </c>
      <c r="P30" s="14" t="s">
        <v>91</v>
      </c>
      <c r="Q30" s="15">
        <v>2928</v>
      </c>
      <c r="R30" s="16">
        <v>1.8530941862967228E-2</v>
      </c>
      <c r="S30" s="15">
        <v>1102</v>
      </c>
      <c r="T30" s="16">
        <v>8.1081279936429922E-3</v>
      </c>
      <c r="U30" s="17">
        <v>1.6569872958257714</v>
      </c>
      <c r="V30" s="34">
        <v>8</v>
      </c>
    </row>
    <row r="31" spans="2:22" ht="14.45" customHeight="1" thickBot="1" x14ac:dyDescent="0.25">
      <c r="B31" s="18">
        <v>20</v>
      </c>
      <c r="C31" s="19" t="s">
        <v>90</v>
      </c>
      <c r="D31" s="20">
        <v>244</v>
      </c>
      <c r="E31" s="21">
        <v>1.3255826587711197E-2</v>
      </c>
      <c r="F31" s="20">
        <v>223</v>
      </c>
      <c r="G31" s="21">
        <v>1.532856750068738E-2</v>
      </c>
      <c r="H31" s="22">
        <v>9.4170403587443996E-2</v>
      </c>
      <c r="I31" s="35">
        <v>-2</v>
      </c>
      <c r="J31" s="20">
        <v>250</v>
      </c>
      <c r="K31" s="22">
        <v>-2.4000000000000021E-2</v>
      </c>
      <c r="L31" s="35">
        <v>-1</v>
      </c>
      <c r="O31" s="18">
        <v>20</v>
      </c>
      <c r="P31" s="19" t="s">
        <v>16</v>
      </c>
      <c r="Q31" s="20">
        <v>2761</v>
      </c>
      <c r="R31" s="21">
        <v>1.7474019973925042E-2</v>
      </c>
      <c r="S31" s="20">
        <v>2644</v>
      </c>
      <c r="T31" s="21">
        <v>1.9453621066417487E-2</v>
      </c>
      <c r="U31" s="22">
        <v>4.4251134644478052E-2</v>
      </c>
      <c r="V31" s="35">
        <v>-5</v>
      </c>
    </row>
    <row r="32" spans="2:22" ht="14.45" customHeight="1" thickBot="1" x14ac:dyDescent="0.25">
      <c r="B32" s="87" t="s">
        <v>40</v>
      </c>
      <c r="C32" s="88"/>
      <c r="D32" s="23">
        <f>SUM(D12:D31)</f>
        <v>15738</v>
      </c>
      <c r="E32" s="24">
        <f>D32/D34</f>
        <v>0.85500081490737223</v>
      </c>
      <c r="F32" s="23">
        <f>SUM(F12:F31)</f>
        <v>11978</v>
      </c>
      <c r="G32" s="24">
        <f>F32/F34</f>
        <v>0.82334341490239205</v>
      </c>
      <c r="H32" s="25">
        <f>D32/F32-1</f>
        <v>0.31390883286024374</v>
      </c>
      <c r="I32" s="36"/>
      <c r="J32" s="23">
        <f>SUM(J12:J31)</f>
        <v>12635</v>
      </c>
      <c r="K32" s="24">
        <f>D32/J32-1</f>
        <v>0.2455876533438861</v>
      </c>
      <c r="L32" s="23"/>
      <c r="O32" s="87" t="s">
        <v>40</v>
      </c>
      <c r="P32" s="88"/>
      <c r="Q32" s="23">
        <f>SUM(Q12:Q31)</f>
        <v>132672</v>
      </c>
      <c r="R32" s="24">
        <f>Q32/Q34</f>
        <v>0.83966431654494134</v>
      </c>
      <c r="S32" s="23">
        <f>SUM(S12:S31)</f>
        <v>113872</v>
      </c>
      <c r="T32" s="24">
        <f>S32/S34</f>
        <v>0.83783008247923307</v>
      </c>
      <c r="U32" s="25">
        <f>Q32/S32-1</f>
        <v>0.1650976535056905</v>
      </c>
      <c r="V32" s="36"/>
    </row>
    <row r="33" spans="2:23" ht="14.45" customHeight="1" thickBot="1" x14ac:dyDescent="0.25">
      <c r="B33" s="87" t="s">
        <v>12</v>
      </c>
      <c r="C33" s="88"/>
      <c r="D33" s="23">
        <f>D34-SUM(D12:D31)</f>
        <v>2669</v>
      </c>
      <c r="E33" s="24">
        <f>D33/D34</f>
        <v>0.1449991850926278</v>
      </c>
      <c r="F33" s="23">
        <f>F34-SUM(F12:F31)</f>
        <v>2570</v>
      </c>
      <c r="G33" s="24">
        <f>F33/F34</f>
        <v>0.17665658509760793</v>
      </c>
      <c r="H33" s="25">
        <f>D33/F33-1</f>
        <v>3.8521400778210202E-2</v>
      </c>
      <c r="I33" s="36"/>
      <c r="J33" s="23">
        <f>J34-SUM(J12:J31)</f>
        <v>2678</v>
      </c>
      <c r="K33" s="24">
        <f>D33/J33-1</f>
        <v>-3.360716952949927E-3</v>
      </c>
      <c r="L33" s="23"/>
      <c r="O33" s="87" t="s">
        <v>12</v>
      </c>
      <c r="P33" s="88"/>
      <c r="Q33" s="23">
        <f>Q34-SUM(Q12:Q31)</f>
        <v>25334</v>
      </c>
      <c r="R33" s="24">
        <f>Q33/Q34</f>
        <v>0.16033568345505866</v>
      </c>
      <c r="S33" s="23">
        <f>S34-SUM(S12:S31)</f>
        <v>22041</v>
      </c>
      <c r="T33" s="24">
        <f>S33/S34</f>
        <v>0.16216991752076695</v>
      </c>
      <c r="U33" s="25">
        <f>Q33/S33-1</f>
        <v>0.14940338460142466</v>
      </c>
      <c r="V33" s="36"/>
    </row>
    <row r="34" spans="2:23" ht="14.45" customHeight="1" thickBot="1" x14ac:dyDescent="0.25">
      <c r="B34" s="89" t="s">
        <v>34</v>
      </c>
      <c r="C34" s="90"/>
      <c r="D34" s="26">
        <v>18407</v>
      </c>
      <c r="E34" s="27">
        <v>1</v>
      </c>
      <c r="F34" s="26">
        <v>14548</v>
      </c>
      <c r="G34" s="27">
        <v>1</v>
      </c>
      <c r="H34" s="28">
        <v>0.26525982952983229</v>
      </c>
      <c r="I34" s="38"/>
      <c r="J34" s="26">
        <v>15313</v>
      </c>
      <c r="K34" s="28">
        <v>0.20205054528831701</v>
      </c>
      <c r="L34" s="26"/>
      <c r="M34" s="29"/>
      <c r="N34" s="29"/>
      <c r="O34" s="89" t="s">
        <v>34</v>
      </c>
      <c r="P34" s="90"/>
      <c r="Q34" s="26">
        <v>158006</v>
      </c>
      <c r="R34" s="27">
        <v>1</v>
      </c>
      <c r="S34" s="26">
        <v>135913</v>
      </c>
      <c r="T34" s="27">
        <v>1</v>
      </c>
      <c r="U34" s="28">
        <v>0.16255251521193714</v>
      </c>
      <c r="V34" s="38"/>
    </row>
    <row r="35" spans="2:23" ht="14.45" customHeight="1" x14ac:dyDescent="0.2">
      <c r="B35" s="30" t="s">
        <v>61</v>
      </c>
      <c r="O35" s="30" t="s">
        <v>61</v>
      </c>
    </row>
    <row r="36" spans="2:23" x14ac:dyDescent="0.2">
      <c r="B36" s="31" t="s">
        <v>60</v>
      </c>
      <c r="O36" s="31" t="s">
        <v>60</v>
      </c>
    </row>
    <row r="38" spans="2:23" x14ac:dyDescent="0.2">
      <c r="W38" s="3"/>
    </row>
    <row r="39" spans="2:23" ht="15" customHeight="1" x14ac:dyDescent="0.2">
      <c r="O39" s="105" t="s">
        <v>119</v>
      </c>
      <c r="P39" s="105"/>
      <c r="Q39" s="105"/>
      <c r="R39" s="105"/>
      <c r="S39" s="105"/>
      <c r="T39" s="105"/>
      <c r="U39" s="105"/>
      <c r="V39" s="105"/>
    </row>
    <row r="40" spans="2:23" ht="15" customHeight="1" x14ac:dyDescent="0.2">
      <c r="B40" s="71" t="s">
        <v>171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29"/>
      <c r="N40" s="32"/>
      <c r="O40" s="105"/>
      <c r="P40" s="105"/>
      <c r="Q40" s="105"/>
      <c r="R40" s="105"/>
      <c r="S40" s="105"/>
      <c r="T40" s="105"/>
      <c r="U40" s="105"/>
      <c r="V40" s="105"/>
    </row>
    <row r="41" spans="2:23" x14ac:dyDescent="0.2">
      <c r="B41" s="101" t="s">
        <v>172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29"/>
      <c r="N41" s="32"/>
      <c r="O41" s="101" t="s">
        <v>120</v>
      </c>
      <c r="P41" s="101"/>
      <c r="Q41" s="101"/>
      <c r="R41" s="101"/>
      <c r="S41" s="101"/>
      <c r="T41" s="101"/>
      <c r="U41" s="101"/>
      <c r="V41" s="101"/>
    </row>
    <row r="42" spans="2:23" ht="15" customHeight="1" thickBot="1" x14ac:dyDescent="0.25">
      <c r="B42" s="33"/>
      <c r="C42" s="33"/>
      <c r="D42" s="33"/>
      <c r="E42" s="33"/>
      <c r="F42" s="33"/>
      <c r="G42" s="33"/>
      <c r="H42" s="33"/>
      <c r="I42" s="33"/>
      <c r="J42" s="33"/>
      <c r="K42" s="29"/>
      <c r="L42" s="6" t="s">
        <v>4</v>
      </c>
      <c r="M42" s="29"/>
      <c r="N42" s="29"/>
      <c r="O42" s="40"/>
      <c r="P42" s="40"/>
      <c r="Q42" s="40"/>
      <c r="R42" s="40"/>
      <c r="S42" s="40"/>
      <c r="T42" s="40"/>
      <c r="U42" s="40"/>
      <c r="V42" s="6" t="s">
        <v>4</v>
      </c>
    </row>
    <row r="43" spans="2:23" x14ac:dyDescent="0.2">
      <c r="B43" s="73" t="s">
        <v>0</v>
      </c>
      <c r="C43" s="75" t="s">
        <v>39</v>
      </c>
      <c r="D43" s="77" t="s">
        <v>158</v>
      </c>
      <c r="E43" s="78"/>
      <c r="F43" s="78"/>
      <c r="G43" s="78"/>
      <c r="H43" s="78"/>
      <c r="I43" s="79"/>
      <c r="J43" s="77" t="s">
        <v>151</v>
      </c>
      <c r="K43" s="78"/>
      <c r="L43" s="79"/>
      <c r="M43" s="29"/>
      <c r="N43" s="29"/>
      <c r="O43" s="73" t="s">
        <v>0</v>
      </c>
      <c r="P43" s="75" t="s">
        <v>39</v>
      </c>
      <c r="Q43" s="77" t="s">
        <v>164</v>
      </c>
      <c r="R43" s="78"/>
      <c r="S43" s="78"/>
      <c r="T43" s="78"/>
      <c r="U43" s="78"/>
      <c r="V43" s="79"/>
    </row>
    <row r="44" spans="2:23" ht="15" thickBot="1" x14ac:dyDescent="0.25">
      <c r="B44" s="74"/>
      <c r="C44" s="76"/>
      <c r="D44" s="80" t="s">
        <v>159</v>
      </c>
      <c r="E44" s="81"/>
      <c r="F44" s="81"/>
      <c r="G44" s="81"/>
      <c r="H44" s="81"/>
      <c r="I44" s="82"/>
      <c r="J44" s="80" t="s">
        <v>152</v>
      </c>
      <c r="K44" s="81"/>
      <c r="L44" s="82"/>
      <c r="M44" s="29"/>
      <c r="N44" s="29"/>
      <c r="O44" s="74"/>
      <c r="P44" s="76"/>
      <c r="Q44" s="80" t="s">
        <v>165</v>
      </c>
      <c r="R44" s="81"/>
      <c r="S44" s="81"/>
      <c r="T44" s="81"/>
      <c r="U44" s="81"/>
      <c r="V44" s="82"/>
    </row>
    <row r="45" spans="2:23" ht="15" customHeight="1" x14ac:dyDescent="0.2">
      <c r="B45" s="74"/>
      <c r="C45" s="76"/>
      <c r="D45" s="83">
        <v>2026</v>
      </c>
      <c r="E45" s="84"/>
      <c r="F45" s="83">
        <v>2025</v>
      </c>
      <c r="G45" s="84"/>
      <c r="H45" s="91" t="s">
        <v>5</v>
      </c>
      <c r="I45" s="91" t="s">
        <v>42</v>
      </c>
      <c r="J45" s="91">
        <v>2026</v>
      </c>
      <c r="K45" s="91" t="s">
        <v>160</v>
      </c>
      <c r="L45" s="93" t="s">
        <v>162</v>
      </c>
      <c r="M45" s="29"/>
      <c r="N45" s="29"/>
      <c r="O45" s="74"/>
      <c r="P45" s="76"/>
      <c r="Q45" s="83">
        <v>2026</v>
      </c>
      <c r="R45" s="84"/>
      <c r="S45" s="83">
        <v>2025</v>
      </c>
      <c r="T45" s="84"/>
      <c r="U45" s="91" t="s">
        <v>5</v>
      </c>
      <c r="V45" s="93" t="s">
        <v>56</v>
      </c>
    </row>
    <row r="46" spans="2:23" ht="15" customHeight="1" thickBot="1" x14ac:dyDescent="0.25">
      <c r="B46" s="95" t="s">
        <v>6</v>
      </c>
      <c r="C46" s="97" t="s">
        <v>39</v>
      </c>
      <c r="D46" s="85"/>
      <c r="E46" s="86"/>
      <c r="F46" s="85"/>
      <c r="G46" s="86"/>
      <c r="H46" s="92"/>
      <c r="I46" s="92"/>
      <c r="J46" s="92"/>
      <c r="K46" s="92"/>
      <c r="L46" s="94"/>
      <c r="M46" s="29"/>
      <c r="N46" s="29"/>
      <c r="O46" s="95" t="s">
        <v>6</v>
      </c>
      <c r="P46" s="97" t="s">
        <v>39</v>
      </c>
      <c r="Q46" s="85"/>
      <c r="R46" s="86"/>
      <c r="S46" s="85"/>
      <c r="T46" s="86"/>
      <c r="U46" s="92"/>
      <c r="V46" s="94"/>
    </row>
    <row r="47" spans="2:23" ht="15" customHeight="1" x14ac:dyDescent="0.2">
      <c r="B47" s="95"/>
      <c r="C47" s="97"/>
      <c r="D47" s="7" t="s">
        <v>8</v>
      </c>
      <c r="E47" s="8" t="s">
        <v>2</v>
      </c>
      <c r="F47" s="7" t="s">
        <v>8</v>
      </c>
      <c r="G47" s="8" t="s">
        <v>2</v>
      </c>
      <c r="H47" s="99" t="s">
        <v>9</v>
      </c>
      <c r="I47" s="99" t="s">
        <v>43</v>
      </c>
      <c r="J47" s="99" t="s">
        <v>8</v>
      </c>
      <c r="K47" s="99" t="s">
        <v>161</v>
      </c>
      <c r="L47" s="102" t="s">
        <v>163</v>
      </c>
      <c r="M47" s="29"/>
      <c r="N47" s="29"/>
      <c r="O47" s="95"/>
      <c r="P47" s="97"/>
      <c r="Q47" s="7" t="s">
        <v>8</v>
      </c>
      <c r="R47" s="8" t="s">
        <v>2</v>
      </c>
      <c r="S47" s="7" t="s">
        <v>8</v>
      </c>
      <c r="T47" s="8" t="s">
        <v>2</v>
      </c>
      <c r="U47" s="99" t="s">
        <v>9</v>
      </c>
      <c r="V47" s="102" t="s">
        <v>57</v>
      </c>
    </row>
    <row r="48" spans="2:23" ht="15" customHeight="1" thickBot="1" x14ac:dyDescent="0.25">
      <c r="B48" s="96"/>
      <c r="C48" s="98"/>
      <c r="D48" s="10" t="s">
        <v>10</v>
      </c>
      <c r="E48" s="11" t="s">
        <v>11</v>
      </c>
      <c r="F48" s="10" t="s">
        <v>10</v>
      </c>
      <c r="G48" s="11" t="s">
        <v>11</v>
      </c>
      <c r="H48" s="100"/>
      <c r="I48" s="100"/>
      <c r="J48" s="100" t="s">
        <v>10</v>
      </c>
      <c r="K48" s="100"/>
      <c r="L48" s="103"/>
      <c r="M48" s="29"/>
      <c r="N48" s="29"/>
      <c r="O48" s="96"/>
      <c r="P48" s="98"/>
      <c r="Q48" s="10" t="s">
        <v>10</v>
      </c>
      <c r="R48" s="11" t="s">
        <v>11</v>
      </c>
      <c r="S48" s="10" t="s">
        <v>10</v>
      </c>
      <c r="T48" s="11" t="s">
        <v>11</v>
      </c>
      <c r="U48" s="100"/>
      <c r="V48" s="103"/>
    </row>
    <row r="49" spans="2:22" ht="15" thickBot="1" x14ac:dyDescent="0.25">
      <c r="B49" s="13">
        <v>1</v>
      </c>
      <c r="C49" s="14" t="s">
        <v>38</v>
      </c>
      <c r="D49" s="15">
        <v>774</v>
      </c>
      <c r="E49" s="16">
        <v>4.2049220405280599E-2</v>
      </c>
      <c r="F49" s="15">
        <v>719</v>
      </c>
      <c r="G49" s="16">
        <v>4.942260104481716E-2</v>
      </c>
      <c r="H49" s="17">
        <v>7.6495132127955445E-2</v>
      </c>
      <c r="I49" s="34">
        <v>0</v>
      </c>
      <c r="J49" s="15">
        <v>566</v>
      </c>
      <c r="K49" s="17">
        <v>0.36749116607773846</v>
      </c>
      <c r="L49" s="34">
        <v>0</v>
      </c>
      <c r="M49" s="29"/>
      <c r="N49" s="29"/>
      <c r="O49" s="13">
        <v>1</v>
      </c>
      <c r="P49" s="14" t="s">
        <v>38</v>
      </c>
      <c r="Q49" s="15">
        <v>6139</v>
      </c>
      <c r="R49" s="16">
        <v>3.8852954951077809E-2</v>
      </c>
      <c r="S49" s="15">
        <v>5967</v>
      </c>
      <c r="T49" s="16">
        <v>4.3903085061767454E-2</v>
      </c>
      <c r="U49" s="17">
        <v>2.8825205295793577E-2</v>
      </c>
      <c r="V49" s="34">
        <v>0</v>
      </c>
    </row>
    <row r="50" spans="2:22" ht="15" thickBot="1" x14ac:dyDescent="0.25">
      <c r="B50" s="18">
        <v>2</v>
      </c>
      <c r="C50" s="19" t="s">
        <v>88</v>
      </c>
      <c r="D50" s="20">
        <v>602</v>
      </c>
      <c r="E50" s="21">
        <v>3.2704949204107131E-2</v>
      </c>
      <c r="F50" s="20">
        <v>219</v>
      </c>
      <c r="G50" s="21">
        <v>1.5053615617266978E-2</v>
      </c>
      <c r="H50" s="22">
        <v>1.7488584474885847</v>
      </c>
      <c r="I50" s="35">
        <v>14</v>
      </c>
      <c r="J50" s="20">
        <v>497</v>
      </c>
      <c r="K50" s="22">
        <v>0.21126760563380276</v>
      </c>
      <c r="L50" s="35">
        <v>0</v>
      </c>
      <c r="M50" s="29"/>
      <c r="N50" s="29"/>
      <c r="O50" s="18">
        <v>2</v>
      </c>
      <c r="P50" s="19" t="s">
        <v>46</v>
      </c>
      <c r="Q50" s="20">
        <v>4690</v>
      </c>
      <c r="R50" s="21">
        <v>2.9682417123400376E-2</v>
      </c>
      <c r="S50" s="20">
        <v>2899</v>
      </c>
      <c r="T50" s="21">
        <v>2.1329821282732336E-2</v>
      </c>
      <c r="U50" s="22">
        <v>0.61779924111762674</v>
      </c>
      <c r="V50" s="35">
        <v>6</v>
      </c>
    </row>
    <row r="51" spans="2:22" ht="15" thickBot="1" x14ac:dyDescent="0.25">
      <c r="B51" s="13">
        <v>3</v>
      </c>
      <c r="C51" s="14" t="s">
        <v>46</v>
      </c>
      <c r="D51" s="15">
        <v>484</v>
      </c>
      <c r="E51" s="16">
        <v>2.6294344542836964E-2</v>
      </c>
      <c r="F51" s="15">
        <v>191</v>
      </c>
      <c r="G51" s="16">
        <v>1.3128952433324168E-2</v>
      </c>
      <c r="H51" s="17">
        <v>1.5340314136125652</v>
      </c>
      <c r="I51" s="34">
        <v>17</v>
      </c>
      <c r="J51" s="15">
        <v>379</v>
      </c>
      <c r="K51" s="17">
        <v>0.27704485488126651</v>
      </c>
      <c r="L51" s="34">
        <v>2</v>
      </c>
      <c r="M51" s="29"/>
      <c r="N51" s="29"/>
      <c r="O51" s="13">
        <v>3</v>
      </c>
      <c r="P51" s="14" t="s">
        <v>47</v>
      </c>
      <c r="Q51" s="15">
        <v>4612</v>
      </c>
      <c r="R51" s="16">
        <v>2.9188764983608218E-2</v>
      </c>
      <c r="S51" s="15">
        <v>5338</v>
      </c>
      <c r="T51" s="16">
        <v>3.9275124528190826E-2</v>
      </c>
      <c r="U51" s="17">
        <v>-0.13600599475458974</v>
      </c>
      <c r="V51" s="34">
        <v>-1</v>
      </c>
    </row>
    <row r="52" spans="2:22" ht="15" thickBot="1" x14ac:dyDescent="0.25">
      <c r="B52" s="18">
        <v>4</v>
      </c>
      <c r="C52" s="19" t="s">
        <v>72</v>
      </c>
      <c r="D52" s="20">
        <v>478</v>
      </c>
      <c r="E52" s="21">
        <v>2.5968381593958818E-2</v>
      </c>
      <c r="F52" s="20">
        <v>463</v>
      </c>
      <c r="G52" s="21">
        <v>3.1825680505911468E-2</v>
      </c>
      <c r="H52" s="22">
        <v>3.2397408207343492E-2</v>
      </c>
      <c r="I52" s="35">
        <v>0</v>
      </c>
      <c r="J52" s="20">
        <v>270</v>
      </c>
      <c r="K52" s="22">
        <v>0.77037037037037037</v>
      </c>
      <c r="L52" s="35">
        <v>9</v>
      </c>
      <c r="M52" s="29"/>
      <c r="N52" s="29"/>
      <c r="O52" s="18">
        <v>4</v>
      </c>
      <c r="P52" s="19" t="s">
        <v>63</v>
      </c>
      <c r="Q52" s="20">
        <v>4457</v>
      </c>
      <c r="R52" s="21">
        <v>2.8207789577610977E-2</v>
      </c>
      <c r="S52" s="20">
        <v>4979</v>
      </c>
      <c r="T52" s="21">
        <v>3.6633728929535807E-2</v>
      </c>
      <c r="U52" s="22">
        <v>-0.10484032938341037</v>
      </c>
      <c r="V52" s="35">
        <v>-1</v>
      </c>
    </row>
    <row r="53" spans="2:22" ht="15" thickBot="1" x14ac:dyDescent="0.25">
      <c r="B53" s="13">
        <v>5</v>
      </c>
      <c r="C53" s="14" t="s">
        <v>36</v>
      </c>
      <c r="D53" s="15">
        <v>448</v>
      </c>
      <c r="E53" s="16">
        <v>2.4338566849568099E-2</v>
      </c>
      <c r="F53" s="15">
        <v>307</v>
      </c>
      <c r="G53" s="16">
        <v>2.1102557052515809E-2</v>
      </c>
      <c r="H53" s="17">
        <v>0.45928338762214982</v>
      </c>
      <c r="I53" s="34">
        <v>4</v>
      </c>
      <c r="J53" s="15">
        <v>431</v>
      </c>
      <c r="K53" s="17">
        <v>3.9443155452436152E-2</v>
      </c>
      <c r="L53" s="34">
        <v>-1</v>
      </c>
      <c r="M53" s="29"/>
      <c r="N53" s="29"/>
      <c r="O53" s="13">
        <v>5</v>
      </c>
      <c r="P53" s="14" t="s">
        <v>88</v>
      </c>
      <c r="Q53" s="15">
        <v>4225</v>
      </c>
      <c r="R53" s="16">
        <v>2.6739490905408655E-2</v>
      </c>
      <c r="S53" s="15">
        <v>2676</v>
      </c>
      <c r="T53" s="16">
        <v>1.9689065799445234E-2</v>
      </c>
      <c r="U53" s="17">
        <v>0.57884902840059782</v>
      </c>
      <c r="V53" s="34">
        <v>6</v>
      </c>
    </row>
    <row r="54" spans="2:22" ht="15" thickBot="1" x14ac:dyDescent="0.25">
      <c r="B54" s="18">
        <v>6</v>
      </c>
      <c r="C54" s="19" t="s">
        <v>62</v>
      </c>
      <c r="D54" s="20">
        <v>444</v>
      </c>
      <c r="E54" s="21">
        <v>2.4121258216982671E-2</v>
      </c>
      <c r="F54" s="20">
        <v>291</v>
      </c>
      <c r="G54" s="21">
        <v>2.0002749518834205E-2</v>
      </c>
      <c r="H54" s="22">
        <v>0.52577319587628857</v>
      </c>
      <c r="I54" s="35">
        <v>4</v>
      </c>
      <c r="J54" s="20">
        <v>211</v>
      </c>
      <c r="K54" s="22">
        <v>1.1042654028436019</v>
      </c>
      <c r="L54" s="35">
        <v>12</v>
      </c>
      <c r="M54" s="29"/>
      <c r="N54" s="29"/>
      <c r="O54" s="18">
        <v>6</v>
      </c>
      <c r="P54" s="19" t="s">
        <v>36</v>
      </c>
      <c r="Q54" s="20">
        <v>3968</v>
      </c>
      <c r="R54" s="21">
        <v>2.511297039352936E-2</v>
      </c>
      <c r="S54" s="20">
        <v>3521</v>
      </c>
      <c r="T54" s="21">
        <v>2.5906278280959143E-2</v>
      </c>
      <c r="U54" s="22">
        <v>0.12695257029253049</v>
      </c>
      <c r="V54" s="35">
        <v>-1</v>
      </c>
    </row>
    <row r="55" spans="2:22" ht="15" thickBot="1" x14ac:dyDescent="0.25">
      <c r="B55" s="13">
        <v>7</v>
      </c>
      <c r="C55" s="14" t="s">
        <v>63</v>
      </c>
      <c r="D55" s="15">
        <v>432</v>
      </c>
      <c r="E55" s="16">
        <v>2.346933231922638E-2</v>
      </c>
      <c r="F55" s="15">
        <v>455</v>
      </c>
      <c r="G55" s="16">
        <v>3.1275776739070664E-2</v>
      </c>
      <c r="H55" s="17">
        <v>-5.0549450549450592E-2</v>
      </c>
      <c r="I55" s="34">
        <v>-1</v>
      </c>
      <c r="J55" s="15">
        <v>328</v>
      </c>
      <c r="K55" s="17">
        <v>0.31707317073170738</v>
      </c>
      <c r="L55" s="34">
        <v>0</v>
      </c>
      <c r="M55" s="29"/>
      <c r="N55" s="29"/>
      <c r="O55" s="13">
        <v>7</v>
      </c>
      <c r="P55" s="14" t="s">
        <v>58</v>
      </c>
      <c r="Q55" s="15">
        <v>3788</v>
      </c>
      <c r="R55" s="16">
        <v>2.3973773147855145E-2</v>
      </c>
      <c r="S55" s="15">
        <v>4609</v>
      </c>
      <c r="T55" s="16">
        <v>3.3911399203902494E-2</v>
      </c>
      <c r="U55" s="17">
        <v>-0.17812974614883925</v>
      </c>
      <c r="V55" s="34">
        <v>-3</v>
      </c>
    </row>
    <row r="56" spans="2:22" ht="15" thickBot="1" x14ac:dyDescent="0.25">
      <c r="B56" s="18">
        <v>8</v>
      </c>
      <c r="C56" s="19" t="s">
        <v>79</v>
      </c>
      <c r="D56" s="20">
        <v>413</v>
      </c>
      <c r="E56" s="21">
        <v>2.2437116314445591E-2</v>
      </c>
      <c r="F56" s="20">
        <v>451</v>
      </c>
      <c r="G56" s="21">
        <v>3.1000824855650262E-2</v>
      </c>
      <c r="H56" s="22">
        <v>-8.4257206208425695E-2</v>
      </c>
      <c r="I56" s="35">
        <v>-1</v>
      </c>
      <c r="J56" s="20">
        <v>303</v>
      </c>
      <c r="K56" s="22">
        <v>0.36303630363036299</v>
      </c>
      <c r="L56" s="35">
        <v>2</v>
      </c>
      <c r="M56" s="29"/>
      <c r="N56" s="29"/>
      <c r="O56" s="18">
        <v>8</v>
      </c>
      <c r="P56" s="19" t="s">
        <v>79</v>
      </c>
      <c r="Q56" s="20">
        <v>3743</v>
      </c>
      <c r="R56" s="21">
        <v>2.3688973836436592E-2</v>
      </c>
      <c r="S56" s="20">
        <v>3094</v>
      </c>
      <c r="T56" s="21">
        <v>2.276456262462016E-2</v>
      </c>
      <c r="U56" s="22">
        <v>0.20976082740788615</v>
      </c>
      <c r="V56" s="35">
        <v>-2</v>
      </c>
    </row>
    <row r="57" spans="2:22" ht="15" thickBot="1" x14ac:dyDescent="0.25">
      <c r="B57" s="13" t="s">
        <v>166</v>
      </c>
      <c r="C57" s="14" t="s">
        <v>47</v>
      </c>
      <c r="D57" s="15">
        <v>413</v>
      </c>
      <c r="E57" s="16">
        <v>2.2437116314445591E-2</v>
      </c>
      <c r="F57" s="15">
        <v>500</v>
      </c>
      <c r="G57" s="16">
        <v>3.436898542755018E-2</v>
      </c>
      <c r="H57" s="17">
        <v>-0.17400000000000004</v>
      </c>
      <c r="I57" s="34">
        <v>-6</v>
      </c>
      <c r="J57" s="15">
        <v>361</v>
      </c>
      <c r="K57" s="17">
        <v>0.14404432132963985</v>
      </c>
      <c r="L57" s="34">
        <v>-2</v>
      </c>
      <c r="M57" s="29"/>
      <c r="N57" s="29"/>
      <c r="O57" s="13">
        <v>9</v>
      </c>
      <c r="P57" s="14" t="s">
        <v>62</v>
      </c>
      <c r="Q57" s="15">
        <v>3173</v>
      </c>
      <c r="R57" s="16">
        <v>2.0081515891801578E-2</v>
      </c>
      <c r="S57" s="15">
        <v>2684</v>
      </c>
      <c r="T57" s="16">
        <v>1.9747926982702169E-2</v>
      </c>
      <c r="U57" s="17">
        <v>0.18219076005961243</v>
      </c>
      <c r="V57" s="34">
        <v>1</v>
      </c>
    </row>
    <row r="58" spans="2:22" ht="15" thickBot="1" x14ac:dyDescent="0.25">
      <c r="B58" s="18">
        <v>10</v>
      </c>
      <c r="C58" s="19" t="s">
        <v>173</v>
      </c>
      <c r="D58" s="20">
        <v>385</v>
      </c>
      <c r="E58" s="21">
        <v>2.0915955886347586E-2</v>
      </c>
      <c r="F58" s="20">
        <v>0</v>
      </c>
      <c r="G58" s="21">
        <v>0</v>
      </c>
      <c r="H58" s="22" t="s">
        <v>166</v>
      </c>
      <c r="I58" s="35" t="s">
        <v>166</v>
      </c>
      <c r="J58" s="20">
        <v>154</v>
      </c>
      <c r="K58" s="22">
        <v>1.5</v>
      </c>
      <c r="L58" s="35">
        <v>24</v>
      </c>
      <c r="M58" s="29"/>
      <c r="N58" s="29"/>
      <c r="O58" s="18">
        <v>10</v>
      </c>
      <c r="P58" s="19" t="s">
        <v>147</v>
      </c>
      <c r="Q58" s="20">
        <v>2808</v>
      </c>
      <c r="R58" s="21">
        <v>1.7771477032517753E-2</v>
      </c>
      <c r="S58" s="20">
        <v>2349</v>
      </c>
      <c r="T58" s="21">
        <v>1.7283114933817956E-2</v>
      </c>
      <c r="U58" s="22">
        <v>0.19540229885057481</v>
      </c>
      <c r="V58" s="35">
        <v>4</v>
      </c>
    </row>
    <row r="59" spans="2:22" ht="15" thickBot="1" x14ac:dyDescent="0.25">
      <c r="B59" s="13">
        <v>11</v>
      </c>
      <c r="C59" s="14" t="s">
        <v>81</v>
      </c>
      <c r="D59" s="15">
        <v>384</v>
      </c>
      <c r="E59" s="16">
        <v>2.0861628728201229E-2</v>
      </c>
      <c r="F59" s="15">
        <v>128</v>
      </c>
      <c r="G59" s="16">
        <v>8.7984602694528465E-3</v>
      </c>
      <c r="H59" s="17">
        <v>2</v>
      </c>
      <c r="I59" s="34">
        <v>22</v>
      </c>
      <c r="J59" s="15">
        <v>282</v>
      </c>
      <c r="K59" s="17">
        <v>0.36170212765957444</v>
      </c>
      <c r="L59" s="34">
        <v>1</v>
      </c>
      <c r="M59" s="29"/>
      <c r="N59" s="29"/>
      <c r="O59" s="13">
        <v>11</v>
      </c>
      <c r="P59" s="14" t="s">
        <v>54</v>
      </c>
      <c r="Q59" s="15">
        <v>2704</v>
      </c>
      <c r="R59" s="16">
        <v>1.7113274179461541E-2</v>
      </c>
      <c r="S59" s="15">
        <v>2696</v>
      </c>
      <c r="T59" s="16">
        <v>1.9836218757587575E-2</v>
      </c>
      <c r="U59" s="17">
        <v>2.9673590504450953E-3</v>
      </c>
      <c r="V59" s="34">
        <v>-2</v>
      </c>
    </row>
    <row r="60" spans="2:22" ht="15" thickBot="1" x14ac:dyDescent="0.25">
      <c r="B60" s="18">
        <v>12</v>
      </c>
      <c r="C60" s="19" t="s">
        <v>174</v>
      </c>
      <c r="D60" s="20">
        <v>381</v>
      </c>
      <c r="E60" s="21">
        <v>2.0698647253762154E-2</v>
      </c>
      <c r="F60" s="20">
        <v>369</v>
      </c>
      <c r="G60" s="21">
        <v>2.5364311245532033E-2</v>
      </c>
      <c r="H60" s="22">
        <v>3.2520325203251987E-2</v>
      </c>
      <c r="I60" s="35">
        <v>-4</v>
      </c>
      <c r="J60" s="20">
        <v>160</v>
      </c>
      <c r="K60" s="22">
        <v>1.3812500000000001</v>
      </c>
      <c r="L60" s="35">
        <v>17</v>
      </c>
      <c r="M60" s="29"/>
      <c r="N60" s="29"/>
      <c r="O60" s="18">
        <v>12</v>
      </c>
      <c r="P60" s="19" t="s">
        <v>72</v>
      </c>
      <c r="Q60" s="20">
        <v>2578</v>
      </c>
      <c r="R60" s="21">
        <v>1.631583610748959E-2</v>
      </c>
      <c r="S60" s="20">
        <v>2998</v>
      </c>
      <c r="T60" s="21">
        <v>2.2058228425536924E-2</v>
      </c>
      <c r="U60" s="22">
        <v>-0.14009339559706468</v>
      </c>
      <c r="V60" s="35">
        <v>-5</v>
      </c>
    </row>
    <row r="61" spans="2:22" ht="15" thickBot="1" x14ac:dyDescent="0.25">
      <c r="B61" s="13">
        <v>13</v>
      </c>
      <c r="C61" s="14" t="s">
        <v>58</v>
      </c>
      <c r="D61" s="15">
        <v>367</v>
      </c>
      <c r="E61" s="16">
        <v>1.9938067039713153E-2</v>
      </c>
      <c r="F61" s="15">
        <v>463</v>
      </c>
      <c r="G61" s="16">
        <v>3.1825680505911468E-2</v>
      </c>
      <c r="H61" s="17">
        <v>-0.20734341252699784</v>
      </c>
      <c r="I61" s="34">
        <v>-9</v>
      </c>
      <c r="J61" s="15">
        <v>432</v>
      </c>
      <c r="K61" s="17">
        <v>-0.15046296296296291</v>
      </c>
      <c r="L61" s="34">
        <v>-10</v>
      </c>
      <c r="M61" s="29"/>
      <c r="N61" s="29"/>
      <c r="O61" s="13">
        <v>13</v>
      </c>
      <c r="P61" s="14" t="s">
        <v>89</v>
      </c>
      <c r="Q61" s="15">
        <v>2560</v>
      </c>
      <c r="R61" s="16">
        <v>1.6201916382922166E-2</v>
      </c>
      <c r="S61" s="15">
        <v>2307</v>
      </c>
      <c r="T61" s="16">
        <v>1.6974093721719041E-2</v>
      </c>
      <c r="U61" s="17">
        <v>0.10966623320329427</v>
      </c>
      <c r="V61" s="34">
        <v>2</v>
      </c>
    </row>
    <row r="62" spans="2:22" ht="15" thickBot="1" x14ac:dyDescent="0.25">
      <c r="B62" s="18">
        <v>14</v>
      </c>
      <c r="C62" s="19" t="s">
        <v>54</v>
      </c>
      <c r="D62" s="20">
        <v>339</v>
      </c>
      <c r="E62" s="21">
        <v>1.8416906611615148E-2</v>
      </c>
      <c r="F62" s="20">
        <v>247</v>
      </c>
      <c r="G62" s="21">
        <v>1.6978278801209789E-2</v>
      </c>
      <c r="H62" s="22">
        <v>0.37246963562753033</v>
      </c>
      <c r="I62" s="35">
        <v>-1</v>
      </c>
      <c r="J62" s="20">
        <v>284</v>
      </c>
      <c r="K62" s="22">
        <v>0.19366197183098599</v>
      </c>
      <c r="L62" s="35">
        <v>-3</v>
      </c>
      <c r="M62" s="29"/>
      <c r="N62" s="29"/>
      <c r="O62" s="18">
        <v>14</v>
      </c>
      <c r="P62" s="19" t="s">
        <v>81</v>
      </c>
      <c r="Q62" s="20">
        <v>2451</v>
      </c>
      <c r="R62" s="21">
        <v>1.5512069161930559E-2</v>
      </c>
      <c r="S62" s="20">
        <v>2063</v>
      </c>
      <c r="T62" s="21">
        <v>1.517882763238248E-2</v>
      </c>
      <c r="U62" s="22">
        <v>0.18807561803199224</v>
      </c>
      <c r="V62" s="35">
        <v>3</v>
      </c>
    </row>
    <row r="63" spans="2:22" ht="15" thickBot="1" x14ac:dyDescent="0.25">
      <c r="B63" s="13">
        <v>15</v>
      </c>
      <c r="C63" s="14" t="s">
        <v>157</v>
      </c>
      <c r="D63" s="15">
        <v>331</v>
      </c>
      <c r="E63" s="16">
        <v>1.7982289346444288E-2</v>
      </c>
      <c r="F63" s="15">
        <v>27</v>
      </c>
      <c r="G63" s="16">
        <v>1.8559252130877096E-3</v>
      </c>
      <c r="H63" s="17">
        <v>11.25925925925926</v>
      </c>
      <c r="I63" s="34">
        <v>89</v>
      </c>
      <c r="J63" s="15">
        <v>243</v>
      </c>
      <c r="K63" s="17">
        <v>0.36213991769547316</v>
      </c>
      <c r="L63" s="34">
        <v>-1</v>
      </c>
      <c r="M63" s="29"/>
      <c r="N63" s="29"/>
      <c r="O63" s="13">
        <v>15</v>
      </c>
      <c r="P63" s="14" t="s">
        <v>45</v>
      </c>
      <c r="Q63" s="15">
        <v>2401</v>
      </c>
      <c r="R63" s="16">
        <v>1.5195625482576611E-2</v>
      </c>
      <c r="S63" s="15">
        <v>1990</v>
      </c>
      <c r="T63" s="16">
        <v>1.4641719335162935E-2</v>
      </c>
      <c r="U63" s="17">
        <v>0.20653266331658293</v>
      </c>
      <c r="V63" s="34">
        <v>3</v>
      </c>
    </row>
    <row r="64" spans="2:22" ht="15" thickBot="1" x14ac:dyDescent="0.25">
      <c r="B64" s="18">
        <v>16</v>
      </c>
      <c r="C64" s="19" t="s">
        <v>35</v>
      </c>
      <c r="D64" s="20">
        <v>320</v>
      </c>
      <c r="E64" s="21">
        <v>1.7384690606834355E-2</v>
      </c>
      <c r="F64" s="20">
        <v>181</v>
      </c>
      <c r="G64" s="21">
        <v>1.2441572724773165E-2</v>
      </c>
      <c r="H64" s="22">
        <v>0.7679558011049723</v>
      </c>
      <c r="I64" s="35">
        <v>8</v>
      </c>
      <c r="J64" s="20">
        <v>159</v>
      </c>
      <c r="K64" s="22">
        <v>1.0125786163522013</v>
      </c>
      <c r="L64" s="35">
        <v>15</v>
      </c>
      <c r="M64" s="29"/>
      <c r="N64" s="29"/>
      <c r="O64" s="18">
        <v>16</v>
      </c>
      <c r="P64" s="19" t="s">
        <v>77</v>
      </c>
      <c r="Q64" s="20">
        <v>2286</v>
      </c>
      <c r="R64" s="21">
        <v>1.446780502006253E-2</v>
      </c>
      <c r="S64" s="20">
        <v>2290</v>
      </c>
      <c r="T64" s="21">
        <v>1.6849013707298049E-2</v>
      </c>
      <c r="U64" s="22">
        <v>-1.7467248908297206E-3</v>
      </c>
      <c r="V64" s="35">
        <v>0</v>
      </c>
    </row>
    <row r="65" spans="2:22" ht="15" thickBot="1" x14ac:dyDescent="0.25">
      <c r="B65" s="13">
        <v>17</v>
      </c>
      <c r="C65" s="14" t="s">
        <v>150</v>
      </c>
      <c r="D65" s="15">
        <v>277</v>
      </c>
      <c r="E65" s="16">
        <v>1.504862280654099E-2</v>
      </c>
      <c r="F65" s="15">
        <v>183</v>
      </c>
      <c r="G65" s="16">
        <v>1.2579048666483366E-2</v>
      </c>
      <c r="H65" s="17">
        <v>0.51366120218579225</v>
      </c>
      <c r="I65" s="34">
        <v>5</v>
      </c>
      <c r="J65" s="15">
        <v>225</v>
      </c>
      <c r="K65" s="17">
        <v>0.23111111111111104</v>
      </c>
      <c r="L65" s="34">
        <v>0</v>
      </c>
      <c r="M65" s="29"/>
      <c r="N65" s="29"/>
      <c r="O65" s="13">
        <v>17</v>
      </c>
      <c r="P65" s="14" t="s">
        <v>123</v>
      </c>
      <c r="Q65" s="15">
        <v>2248</v>
      </c>
      <c r="R65" s="16">
        <v>1.4227307823753529E-2</v>
      </c>
      <c r="S65" s="15">
        <v>1203</v>
      </c>
      <c r="T65" s="16">
        <v>8.8512504322618146E-3</v>
      </c>
      <c r="U65" s="17">
        <v>0.86866167913549464</v>
      </c>
      <c r="V65" s="34">
        <v>17</v>
      </c>
    </row>
    <row r="66" spans="2:22" ht="15" thickBot="1" x14ac:dyDescent="0.25">
      <c r="B66" s="18">
        <v>18</v>
      </c>
      <c r="C66" s="19" t="s">
        <v>37</v>
      </c>
      <c r="D66" s="20">
        <v>262</v>
      </c>
      <c r="E66" s="21">
        <v>1.423371543434563E-2</v>
      </c>
      <c r="F66" s="20">
        <v>227</v>
      </c>
      <c r="G66" s="21">
        <v>1.5603519384107782E-2</v>
      </c>
      <c r="H66" s="22">
        <v>0.15418502202643181</v>
      </c>
      <c r="I66" s="35">
        <v>-4</v>
      </c>
      <c r="J66" s="20">
        <v>164</v>
      </c>
      <c r="K66" s="22">
        <v>0.59756097560975618</v>
      </c>
      <c r="L66" s="35">
        <v>9</v>
      </c>
      <c r="M66" s="29"/>
      <c r="N66" s="29"/>
      <c r="O66" s="18">
        <v>18</v>
      </c>
      <c r="P66" s="19" t="s">
        <v>37</v>
      </c>
      <c r="Q66" s="20">
        <v>2204</v>
      </c>
      <c r="R66" s="21">
        <v>1.3948837385922053E-2</v>
      </c>
      <c r="S66" s="20">
        <v>2508</v>
      </c>
      <c r="T66" s="21">
        <v>1.845298095104957E-2</v>
      </c>
      <c r="U66" s="22">
        <v>-0.12121212121212122</v>
      </c>
      <c r="V66" s="35">
        <v>-6</v>
      </c>
    </row>
    <row r="67" spans="2:22" ht="15" thickBot="1" x14ac:dyDescent="0.25">
      <c r="B67" s="13">
        <v>19</v>
      </c>
      <c r="C67" s="14" t="s">
        <v>45</v>
      </c>
      <c r="D67" s="15">
        <v>256</v>
      </c>
      <c r="E67" s="16">
        <v>1.3907752485467485E-2</v>
      </c>
      <c r="F67" s="15">
        <v>186</v>
      </c>
      <c r="G67" s="16">
        <v>1.2785262579048667E-2</v>
      </c>
      <c r="H67" s="17">
        <v>0.37634408602150549</v>
      </c>
      <c r="I67" s="34">
        <v>2</v>
      </c>
      <c r="J67" s="15">
        <v>164</v>
      </c>
      <c r="K67" s="17">
        <v>0.56097560975609762</v>
      </c>
      <c r="L67" s="34">
        <v>8</v>
      </c>
      <c r="O67" s="13">
        <v>19</v>
      </c>
      <c r="P67" s="14" t="s">
        <v>116</v>
      </c>
      <c r="Q67" s="15">
        <v>2177</v>
      </c>
      <c r="R67" s="16">
        <v>1.3777957799070921E-2</v>
      </c>
      <c r="S67" s="15">
        <v>1822</v>
      </c>
      <c r="T67" s="16">
        <v>1.340563448676727E-2</v>
      </c>
      <c r="U67" s="17">
        <v>0.19484083424807896</v>
      </c>
      <c r="V67" s="34">
        <v>0</v>
      </c>
    </row>
    <row r="68" spans="2:22" ht="15" thickBot="1" x14ac:dyDescent="0.25">
      <c r="B68" s="18">
        <v>20</v>
      </c>
      <c r="C68" s="19" t="s">
        <v>116</v>
      </c>
      <c r="D68" s="20">
        <v>250</v>
      </c>
      <c r="E68" s="21">
        <v>1.3581789536589341E-2</v>
      </c>
      <c r="F68" s="20">
        <v>182</v>
      </c>
      <c r="G68" s="21">
        <v>1.2510310695628265E-2</v>
      </c>
      <c r="H68" s="22">
        <v>0.37362637362637363</v>
      </c>
      <c r="I68" s="35">
        <v>3</v>
      </c>
      <c r="J68" s="20">
        <v>323</v>
      </c>
      <c r="K68" s="22">
        <v>-0.22600619195046434</v>
      </c>
      <c r="L68" s="35">
        <v>-11</v>
      </c>
      <c r="O68" s="18">
        <v>20</v>
      </c>
      <c r="P68" s="19" t="s">
        <v>150</v>
      </c>
      <c r="Q68" s="20">
        <v>2135</v>
      </c>
      <c r="R68" s="21">
        <v>1.3512145108413604E-2</v>
      </c>
      <c r="S68" s="20">
        <v>1786</v>
      </c>
      <c r="T68" s="21">
        <v>1.3140759162111056E-2</v>
      </c>
      <c r="U68" s="22">
        <v>0.19540873460246355</v>
      </c>
      <c r="V68" s="35">
        <v>0</v>
      </c>
    </row>
    <row r="69" spans="2:22" ht="15" thickBot="1" x14ac:dyDescent="0.25">
      <c r="B69" s="87" t="s">
        <v>40</v>
      </c>
      <c r="C69" s="88"/>
      <c r="D69" s="23">
        <f>SUM(D49:D68)</f>
        <v>8040</v>
      </c>
      <c r="E69" s="24">
        <f>D69/D71</f>
        <v>0.43679035149671319</v>
      </c>
      <c r="F69" s="23">
        <f>SUM(F49:F68)</f>
        <v>5789</v>
      </c>
      <c r="G69" s="24">
        <f>F69/F71</f>
        <v>0.39792411328017596</v>
      </c>
      <c r="H69" s="25">
        <f>D69/F69-1</f>
        <v>0.38884090516496794</v>
      </c>
      <c r="I69" s="36"/>
      <c r="J69" s="23">
        <f>SUM(J49:J68)</f>
        <v>5936</v>
      </c>
      <c r="K69" s="24">
        <f>D69/J69-1</f>
        <v>0.35444743935309964</v>
      </c>
      <c r="L69" s="23"/>
      <c r="O69" s="87" t="s">
        <v>40</v>
      </c>
      <c r="P69" s="88"/>
      <c r="Q69" s="23">
        <f>SUM(Q49:Q68)</f>
        <v>65347</v>
      </c>
      <c r="R69" s="24">
        <f>Q69/Q71</f>
        <v>0.41357290229484955</v>
      </c>
      <c r="S69" s="23">
        <f>SUM(S49:S68)</f>
        <v>59779</v>
      </c>
      <c r="T69" s="24">
        <f>S69/S71</f>
        <v>0.43983283423955027</v>
      </c>
      <c r="U69" s="25">
        <f>Q69/S69-1</f>
        <v>9.3143077000284347E-2</v>
      </c>
      <c r="V69" s="36"/>
    </row>
    <row r="70" spans="2:22" ht="15" thickBot="1" x14ac:dyDescent="0.25">
      <c r="B70" s="87" t="s">
        <v>12</v>
      </c>
      <c r="C70" s="88"/>
      <c r="D70" s="23">
        <f>D71-SUM(D49:D68)</f>
        <v>10367</v>
      </c>
      <c r="E70" s="24">
        <f>D70/D71</f>
        <v>0.56320964850328681</v>
      </c>
      <c r="F70" s="23">
        <f>F71-SUM(F49:F68)</f>
        <v>8759</v>
      </c>
      <c r="G70" s="24">
        <f>F70/F71</f>
        <v>0.60207588671982404</v>
      </c>
      <c r="H70" s="25">
        <f>D70/F70-1</f>
        <v>0.18358260075351063</v>
      </c>
      <c r="I70" s="36"/>
      <c r="J70" s="23">
        <f>J71-SUM(J49:J68)</f>
        <v>9377</v>
      </c>
      <c r="K70" s="24">
        <f>D70/J70-1</f>
        <v>0.10557747680494822</v>
      </c>
      <c r="L70" s="23"/>
      <c r="O70" s="87" t="s">
        <v>12</v>
      </c>
      <c r="P70" s="88"/>
      <c r="Q70" s="23">
        <f>Q71-SUM(Q49:Q68)</f>
        <v>92659</v>
      </c>
      <c r="R70" s="24">
        <f>Q70/Q71</f>
        <v>0.58642709770515045</v>
      </c>
      <c r="S70" s="23">
        <f>S71-SUM(S49:S68)</f>
        <v>76134</v>
      </c>
      <c r="T70" s="24">
        <f>S70/S71</f>
        <v>0.56016716576044967</v>
      </c>
      <c r="U70" s="25">
        <f>Q70/S70-1</f>
        <v>0.21705151443507509</v>
      </c>
      <c r="V70" s="36"/>
    </row>
    <row r="71" spans="2:22" ht="15" thickBot="1" x14ac:dyDescent="0.25">
      <c r="B71" s="89" t="s">
        <v>34</v>
      </c>
      <c r="C71" s="90"/>
      <c r="D71" s="26">
        <v>18407</v>
      </c>
      <c r="E71" s="27">
        <v>1</v>
      </c>
      <c r="F71" s="26">
        <v>14548</v>
      </c>
      <c r="G71" s="27">
        <v>1</v>
      </c>
      <c r="H71" s="28">
        <v>0.26525982952983229</v>
      </c>
      <c r="I71" s="38"/>
      <c r="J71" s="26">
        <v>15313</v>
      </c>
      <c r="K71" s="28">
        <v>0.20205054528831701</v>
      </c>
      <c r="L71" s="26"/>
      <c r="M71" s="29"/>
      <c r="O71" s="89" t="s">
        <v>34</v>
      </c>
      <c r="P71" s="90"/>
      <c r="Q71" s="26">
        <v>158006</v>
      </c>
      <c r="R71" s="27">
        <v>1</v>
      </c>
      <c r="S71" s="26">
        <v>135913</v>
      </c>
      <c r="T71" s="27">
        <v>1</v>
      </c>
      <c r="U71" s="28">
        <v>0.16255251521193714</v>
      </c>
      <c r="V71" s="38"/>
    </row>
    <row r="72" spans="2:22" x14ac:dyDescent="0.2">
      <c r="B72" s="30" t="s">
        <v>61</v>
      </c>
      <c r="O72" s="30" t="s">
        <v>61</v>
      </c>
    </row>
    <row r="73" spans="2:22" ht="15" customHeight="1" x14ac:dyDescent="0.2">
      <c r="B73" s="31" t="s">
        <v>60</v>
      </c>
      <c r="O73" s="31" t="s">
        <v>60</v>
      </c>
    </row>
  </sheetData>
  <mergeCells count="84">
    <mergeCell ref="J47:J48"/>
    <mergeCell ref="B3:L3"/>
    <mergeCell ref="B4:L4"/>
    <mergeCell ref="J6:L6"/>
    <mergeCell ref="J7:L7"/>
    <mergeCell ref="D6:I6"/>
    <mergeCell ref="H8:H9"/>
    <mergeCell ref="K8:K9"/>
    <mergeCell ref="L8:L9"/>
    <mergeCell ref="D8:E9"/>
    <mergeCell ref="F8:G9"/>
    <mergeCell ref="I8:I9"/>
    <mergeCell ref="C9:C11"/>
    <mergeCell ref="J8:J9"/>
    <mergeCell ref="K10:K11"/>
    <mergeCell ref="J43:L43"/>
    <mergeCell ref="J45:J46"/>
    <mergeCell ref="L10:L11"/>
    <mergeCell ref="B33:C33"/>
    <mergeCell ref="B34:C34"/>
    <mergeCell ref="B41:L41"/>
    <mergeCell ref="B9:B11"/>
    <mergeCell ref="D45:E46"/>
    <mergeCell ref="F45:G46"/>
    <mergeCell ref="J44:L44"/>
    <mergeCell ref="J10:J11"/>
    <mergeCell ref="D7:I7"/>
    <mergeCell ref="I10:I11"/>
    <mergeCell ref="B40:L40"/>
    <mergeCell ref="H10:H11"/>
    <mergeCell ref="B46:B48"/>
    <mergeCell ref="C46:C48"/>
    <mergeCell ref="K45:K46"/>
    <mergeCell ref="B32:C32"/>
    <mergeCell ref="B6:B8"/>
    <mergeCell ref="C6:C8"/>
    <mergeCell ref="D44:I44"/>
    <mergeCell ref="I47:I48"/>
    <mergeCell ref="L45:L46"/>
    <mergeCell ref="H47:H48"/>
    <mergeCell ref="K47:K48"/>
    <mergeCell ref="L47:L48"/>
    <mergeCell ref="O9:O11"/>
    <mergeCell ref="P9:P11"/>
    <mergeCell ref="D43:I43"/>
    <mergeCell ref="C43:C45"/>
    <mergeCell ref="B71:C71"/>
    <mergeCell ref="H45:H46"/>
    <mergeCell ref="I45:I46"/>
    <mergeCell ref="B43:B45"/>
    <mergeCell ref="B70:C70"/>
    <mergeCell ref="B69:C69"/>
    <mergeCell ref="O41:V41"/>
    <mergeCell ref="O43:O45"/>
    <mergeCell ref="P43:P45"/>
    <mergeCell ref="Q43:V43"/>
    <mergeCell ref="Q44:V44"/>
    <mergeCell ref="Q45:R46"/>
    <mergeCell ref="O4:V4"/>
    <mergeCell ref="O2:V3"/>
    <mergeCell ref="O39:V40"/>
    <mergeCell ref="U10:U11"/>
    <mergeCell ref="V10:V11"/>
    <mergeCell ref="O32:P32"/>
    <mergeCell ref="O33:P33"/>
    <mergeCell ref="O34:P34"/>
    <mergeCell ref="O6:O8"/>
    <mergeCell ref="P6:P8"/>
    <mergeCell ref="Q6:V6"/>
    <mergeCell ref="Q7:V7"/>
    <mergeCell ref="Q8:R9"/>
    <mergeCell ref="S8:T9"/>
    <mergeCell ref="U8:U9"/>
    <mergeCell ref="V8:V9"/>
    <mergeCell ref="O71:P71"/>
    <mergeCell ref="V45:V46"/>
    <mergeCell ref="O46:O48"/>
    <mergeCell ref="P46:P48"/>
    <mergeCell ref="U47:U48"/>
    <mergeCell ref="V47:V48"/>
    <mergeCell ref="U45:U46"/>
    <mergeCell ref="O70:P70"/>
    <mergeCell ref="S45:T46"/>
    <mergeCell ref="O69:P69"/>
  </mergeCells>
  <conditionalFormatting sqref="D12:H31">
    <cfRule type="cellIs" dxfId="76" priority="37" operator="equal">
      <formula>0</formula>
    </cfRule>
  </conditionalFormatting>
  <conditionalFormatting sqref="D49:H68">
    <cfRule type="cellIs" dxfId="75" priority="23" operator="equal">
      <formula>0</formula>
    </cfRule>
  </conditionalFormatting>
  <conditionalFormatting sqref="H12:H33">
    <cfRule type="cellIs" dxfId="74" priority="39" operator="lessThan">
      <formula>0</formula>
    </cfRule>
  </conditionalFormatting>
  <conditionalFormatting sqref="H49:H70">
    <cfRule type="cellIs" dxfId="73" priority="25" operator="lessThan">
      <formula>0</formula>
    </cfRule>
  </conditionalFormatting>
  <conditionalFormatting sqref="I12:I31 V49:V68">
    <cfRule type="cellIs" dxfId="72" priority="42" operator="lessThan">
      <formula>0</formula>
    </cfRule>
    <cfRule type="cellIs" dxfId="71" priority="43" operator="equal">
      <formula>0</formula>
    </cfRule>
    <cfRule type="cellIs" dxfId="70" priority="44" operator="greaterThan">
      <formula>0</formula>
    </cfRule>
  </conditionalFormatting>
  <conditionalFormatting sqref="I49:I68">
    <cfRule type="cellIs" dxfId="69" priority="28" operator="lessThan">
      <formula>0</formula>
    </cfRule>
    <cfRule type="cellIs" dxfId="68" priority="29" operator="equal">
      <formula>0</formula>
    </cfRule>
    <cfRule type="cellIs" dxfId="67" priority="30" operator="greaterThan">
      <formula>0</formula>
    </cfRule>
  </conditionalFormatting>
  <conditionalFormatting sqref="J12:K31">
    <cfRule type="cellIs" dxfId="66" priority="34" operator="equal">
      <formula>0</formula>
    </cfRule>
  </conditionalFormatting>
  <conditionalFormatting sqref="J49:K68">
    <cfRule type="cellIs" dxfId="65" priority="20" operator="equal">
      <formula>0</formula>
    </cfRule>
  </conditionalFormatting>
  <conditionalFormatting sqref="K12:L31">
    <cfRule type="cellIs" dxfId="64" priority="31" operator="lessThan">
      <formula>0</formula>
    </cfRule>
  </conditionalFormatting>
  <conditionalFormatting sqref="K49:L68">
    <cfRule type="cellIs" dxfId="63" priority="17" operator="lessThan">
      <formula>0</formula>
    </cfRule>
  </conditionalFormatting>
  <conditionalFormatting sqref="L12:L31">
    <cfRule type="cellIs" dxfId="62" priority="32" operator="equal">
      <formula>0</formula>
    </cfRule>
    <cfRule type="cellIs" dxfId="61" priority="33" operator="greaterThan">
      <formula>0</formula>
    </cfRule>
  </conditionalFormatting>
  <conditionalFormatting sqref="L49:L68">
    <cfRule type="cellIs" dxfId="60" priority="18" operator="equal">
      <formula>0</formula>
    </cfRule>
    <cfRule type="cellIs" dxfId="59" priority="19" operator="greaterThan">
      <formula>0</formula>
    </cfRule>
  </conditionalFormatting>
  <conditionalFormatting sqref="Q12:U31">
    <cfRule type="cellIs" dxfId="58" priority="9" operator="equal">
      <formula>0</formula>
    </cfRule>
  </conditionalFormatting>
  <conditionalFormatting sqref="Q49:U68">
    <cfRule type="cellIs" dxfId="57" priority="38" operator="equal">
      <formula>0</formula>
    </cfRule>
  </conditionalFormatting>
  <conditionalFormatting sqref="U12:U33">
    <cfRule type="cellIs" dxfId="56" priority="11" operator="lessThan">
      <formula>0</formula>
    </cfRule>
  </conditionalFormatting>
  <conditionalFormatting sqref="U49:U70">
    <cfRule type="cellIs" dxfId="55" priority="4" operator="lessThan">
      <formula>0</formula>
    </cfRule>
  </conditionalFormatting>
  <conditionalFormatting sqref="V12:V31">
    <cfRule type="cellIs" dxfId="54" priority="14" operator="lessThan">
      <formula>0</formula>
    </cfRule>
    <cfRule type="cellIs" dxfId="53" priority="15" operator="equal">
      <formula>0</formula>
    </cfRule>
    <cfRule type="cellIs" dxfId="52" priority="16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9" orientation="landscape" horizontalDpi="4294967292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B1:V73"/>
  <sheetViews>
    <sheetView showGridLines="0" workbookViewId="0"/>
  </sheetViews>
  <sheetFormatPr defaultColWidth="9.140625" defaultRowHeight="14.25" x14ac:dyDescent="0.2"/>
  <cols>
    <col min="1" max="1" width="3" style="4" customWidth="1"/>
    <col min="2" max="2" width="8.140625" style="4" customWidth="1"/>
    <col min="3" max="3" width="23.140625" style="4" customWidth="1"/>
    <col min="4" max="12" width="10.42578125" style="4" customWidth="1"/>
    <col min="13" max="14" width="1.42578125" style="4" customWidth="1"/>
    <col min="15" max="15" width="9.140625" style="4"/>
    <col min="16" max="16" width="16.85546875" style="4" bestFit="1" customWidth="1"/>
    <col min="17" max="22" width="10.42578125" style="4" customWidth="1"/>
    <col min="23" max="16384" width="9.140625" style="4"/>
  </cols>
  <sheetData>
    <row r="1" spans="2:22" x14ac:dyDescent="0.2">
      <c r="B1" s="32" t="s">
        <v>3</v>
      </c>
      <c r="D1" s="2"/>
      <c r="L1" s="3"/>
      <c r="P1" s="1"/>
      <c r="V1" s="44">
        <v>46300</v>
      </c>
    </row>
    <row r="2" spans="2:22" ht="15" customHeight="1" x14ac:dyDescent="0.2">
      <c r="D2" s="2"/>
      <c r="L2" s="3"/>
      <c r="O2" s="105" t="s">
        <v>125</v>
      </c>
      <c r="P2" s="105"/>
      <c r="Q2" s="105"/>
      <c r="R2" s="105"/>
      <c r="S2" s="105"/>
      <c r="T2" s="105"/>
      <c r="U2" s="105"/>
      <c r="V2" s="105"/>
    </row>
    <row r="3" spans="2:22" ht="14.45" customHeight="1" x14ac:dyDescent="0.2">
      <c r="B3" s="71" t="s">
        <v>180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29"/>
      <c r="N3" s="32"/>
      <c r="O3" s="105"/>
      <c r="P3" s="105"/>
      <c r="Q3" s="105"/>
      <c r="R3" s="105"/>
      <c r="S3" s="105"/>
      <c r="T3" s="105"/>
      <c r="U3" s="105"/>
      <c r="V3" s="105"/>
    </row>
    <row r="4" spans="2:22" ht="14.45" customHeight="1" x14ac:dyDescent="0.2">
      <c r="B4" s="101" t="s">
        <v>181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29"/>
      <c r="N4" s="32"/>
      <c r="O4" s="101" t="s">
        <v>126</v>
      </c>
      <c r="P4" s="101"/>
      <c r="Q4" s="101"/>
      <c r="R4" s="101"/>
      <c r="S4" s="101"/>
      <c r="T4" s="101"/>
      <c r="U4" s="101"/>
      <c r="V4" s="101"/>
    </row>
    <row r="5" spans="2:22" ht="14.45" customHeight="1" thickBot="1" x14ac:dyDescent="0.25">
      <c r="B5" s="33"/>
      <c r="C5" s="33"/>
      <c r="D5" s="33"/>
      <c r="E5" s="33"/>
      <c r="F5" s="33"/>
      <c r="G5" s="33"/>
      <c r="H5" s="33"/>
      <c r="I5" s="33"/>
      <c r="J5" s="33"/>
      <c r="K5" s="29"/>
      <c r="L5" s="6" t="s">
        <v>4</v>
      </c>
      <c r="M5" s="29"/>
      <c r="N5" s="29"/>
      <c r="O5" s="40"/>
      <c r="P5" s="40"/>
      <c r="Q5" s="40"/>
      <c r="R5" s="40"/>
      <c r="S5" s="40"/>
      <c r="T5" s="40"/>
      <c r="U5" s="40"/>
      <c r="V5" s="6" t="s">
        <v>4</v>
      </c>
    </row>
    <row r="6" spans="2:22" ht="14.45" customHeight="1" x14ac:dyDescent="0.2">
      <c r="B6" s="73" t="s">
        <v>0</v>
      </c>
      <c r="C6" s="75" t="s">
        <v>1</v>
      </c>
      <c r="D6" s="77" t="s">
        <v>158</v>
      </c>
      <c r="E6" s="78"/>
      <c r="F6" s="78"/>
      <c r="G6" s="78"/>
      <c r="H6" s="78"/>
      <c r="I6" s="79"/>
      <c r="J6" s="77" t="s">
        <v>151</v>
      </c>
      <c r="K6" s="78"/>
      <c r="L6" s="79"/>
      <c r="M6" s="29"/>
      <c r="N6" s="29"/>
      <c r="O6" s="73" t="s">
        <v>0</v>
      </c>
      <c r="P6" s="75" t="s">
        <v>1</v>
      </c>
      <c r="Q6" s="77" t="s">
        <v>164</v>
      </c>
      <c r="R6" s="78"/>
      <c r="S6" s="78"/>
      <c r="T6" s="78"/>
      <c r="U6" s="78"/>
      <c r="V6" s="79"/>
    </row>
    <row r="7" spans="2:22" ht="14.45" customHeight="1" thickBot="1" x14ac:dyDescent="0.25">
      <c r="B7" s="74"/>
      <c r="C7" s="76"/>
      <c r="D7" s="80" t="s">
        <v>159</v>
      </c>
      <c r="E7" s="81"/>
      <c r="F7" s="81"/>
      <c r="G7" s="81"/>
      <c r="H7" s="81"/>
      <c r="I7" s="82"/>
      <c r="J7" s="80" t="s">
        <v>152</v>
      </c>
      <c r="K7" s="81"/>
      <c r="L7" s="82"/>
      <c r="M7" s="29"/>
      <c r="N7" s="29"/>
      <c r="O7" s="74"/>
      <c r="P7" s="76"/>
      <c r="Q7" s="80" t="s">
        <v>165</v>
      </c>
      <c r="R7" s="81"/>
      <c r="S7" s="81"/>
      <c r="T7" s="81"/>
      <c r="U7" s="81"/>
      <c r="V7" s="82"/>
    </row>
    <row r="8" spans="2:22" ht="14.45" customHeight="1" x14ac:dyDescent="0.2">
      <c r="B8" s="74"/>
      <c r="C8" s="76"/>
      <c r="D8" s="83">
        <v>2026</v>
      </c>
      <c r="E8" s="84"/>
      <c r="F8" s="83">
        <v>2025</v>
      </c>
      <c r="G8" s="84"/>
      <c r="H8" s="91" t="s">
        <v>5</v>
      </c>
      <c r="I8" s="91" t="s">
        <v>42</v>
      </c>
      <c r="J8" s="91">
        <v>2026</v>
      </c>
      <c r="K8" s="91" t="s">
        <v>160</v>
      </c>
      <c r="L8" s="93" t="s">
        <v>162</v>
      </c>
      <c r="M8" s="29"/>
      <c r="N8" s="29"/>
      <c r="O8" s="74"/>
      <c r="P8" s="76"/>
      <c r="Q8" s="83">
        <v>2026</v>
      </c>
      <c r="R8" s="84"/>
      <c r="S8" s="83">
        <v>2025</v>
      </c>
      <c r="T8" s="84"/>
      <c r="U8" s="91" t="s">
        <v>5</v>
      </c>
      <c r="V8" s="93" t="s">
        <v>56</v>
      </c>
    </row>
    <row r="9" spans="2:22" ht="14.45" customHeight="1" thickBot="1" x14ac:dyDescent="0.25">
      <c r="B9" s="95" t="s">
        <v>6</v>
      </c>
      <c r="C9" s="97" t="s">
        <v>7</v>
      </c>
      <c r="D9" s="85"/>
      <c r="E9" s="86"/>
      <c r="F9" s="85"/>
      <c r="G9" s="86"/>
      <c r="H9" s="92"/>
      <c r="I9" s="92"/>
      <c r="J9" s="92"/>
      <c r="K9" s="92"/>
      <c r="L9" s="94"/>
      <c r="M9" s="29"/>
      <c r="N9" s="29"/>
      <c r="O9" s="95" t="s">
        <v>6</v>
      </c>
      <c r="P9" s="97" t="s">
        <v>7</v>
      </c>
      <c r="Q9" s="85"/>
      <c r="R9" s="86"/>
      <c r="S9" s="85"/>
      <c r="T9" s="86"/>
      <c r="U9" s="92"/>
      <c r="V9" s="94"/>
    </row>
    <row r="10" spans="2:22" ht="14.45" customHeight="1" x14ac:dyDescent="0.2">
      <c r="B10" s="95"/>
      <c r="C10" s="97"/>
      <c r="D10" s="7" t="s">
        <v>8</v>
      </c>
      <c r="E10" s="8" t="s">
        <v>2</v>
      </c>
      <c r="F10" s="7" t="s">
        <v>8</v>
      </c>
      <c r="G10" s="8" t="s">
        <v>2</v>
      </c>
      <c r="H10" s="99" t="s">
        <v>9</v>
      </c>
      <c r="I10" s="99" t="s">
        <v>43</v>
      </c>
      <c r="J10" s="99" t="s">
        <v>8</v>
      </c>
      <c r="K10" s="99" t="s">
        <v>161</v>
      </c>
      <c r="L10" s="102" t="s">
        <v>163</v>
      </c>
      <c r="M10" s="29"/>
      <c r="N10" s="29"/>
      <c r="O10" s="95"/>
      <c r="P10" s="97"/>
      <c r="Q10" s="7" t="s">
        <v>8</v>
      </c>
      <c r="R10" s="8" t="s">
        <v>2</v>
      </c>
      <c r="S10" s="7" t="s">
        <v>8</v>
      </c>
      <c r="T10" s="8" t="s">
        <v>2</v>
      </c>
      <c r="U10" s="99" t="s">
        <v>9</v>
      </c>
      <c r="V10" s="102" t="s">
        <v>57</v>
      </c>
    </row>
    <row r="11" spans="2:22" ht="14.45" customHeight="1" thickBot="1" x14ac:dyDescent="0.25">
      <c r="B11" s="96"/>
      <c r="C11" s="98"/>
      <c r="D11" s="10" t="s">
        <v>10</v>
      </c>
      <c r="E11" s="11" t="s">
        <v>11</v>
      </c>
      <c r="F11" s="10" t="s">
        <v>10</v>
      </c>
      <c r="G11" s="11" t="s">
        <v>11</v>
      </c>
      <c r="H11" s="100"/>
      <c r="I11" s="100"/>
      <c r="J11" s="100" t="s">
        <v>10</v>
      </c>
      <c r="K11" s="100"/>
      <c r="L11" s="103"/>
      <c r="M11" s="29"/>
      <c r="N11" s="29"/>
      <c r="O11" s="96"/>
      <c r="P11" s="98"/>
      <c r="Q11" s="10" t="s">
        <v>10</v>
      </c>
      <c r="R11" s="11" t="s">
        <v>11</v>
      </c>
      <c r="S11" s="10" t="s">
        <v>10</v>
      </c>
      <c r="T11" s="11" t="s">
        <v>11</v>
      </c>
      <c r="U11" s="100"/>
      <c r="V11" s="103"/>
    </row>
    <row r="12" spans="2:22" ht="14.45" customHeight="1" thickBot="1" x14ac:dyDescent="0.25">
      <c r="B12" s="13">
        <v>1</v>
      </c>
      <c r="C12" s="14" t="s">
        <v>19</v>
      </c>
      <c r="D12" s="15">
        <v>5336</v>
      </c>
      <c r="E12" s="16">
        <v>0.14061717658839962</v>
      </c>
      <c r="F12" s="15">
        <v>5583</v>
      </c>
      <c r="G12" s="16">
        <v>0.15813624132559129</v>
      </c>
      <c r="H12" s="17">
        <v>-4.42414472505821E-2</v>
      </c>
      <c r="I12" s="34">
        <v>0</v>
      </c>
      <c r="J12" s="15">
        <v>4855</v>
      </c>
      <c r="K12" s="17">
        <v>9.9073120494335809E-2</v>
      </c>
      <c r="L12" s="34">
        <v>0</v>
      </c>
      <c r="M12" s="29"/>
      <c r="N12" s="29"/>
      <c r="O12" s="13">
        <v>1</v>
      </c>
      <c r="P12" s="14" t="s">
        <v>19</v>
      </c>
      <c r="Q12" s="15">
        <v>43766</v>
      </c>
      <c r="R12" s="16">
        <v>0.14005523359072741</v>
      </c>
      <c r="S12" s="15">
        <v>45664</v>
      </c>
      <c r="T12" s="16">
        <v>0.15638623949040223</v>
      </c>
      <c r="U12" s="17">
        <v>-4.1564470918009855E-2</v>
      </c>
      <c r="V12" s="34">
        <v>0</v>
      </c>
    </row>
    <row r="13" spans="2:22" ht="14.45" customHeight="1" thickBot="1" x14ac:dyDescent="0.25">
      <c r="B13" s="18">
        <v>2</v>
      </c>
      <c r="C13" s="19" t="s">
        <v>17</v>
      </c>
      <c r="D13" s="20">
        <v>5145</v>
      </c>
      <c r="E13" s="21">
        <v>0.13558384061981185</v>
      </c>
      <c r="F13" s="20">
        <v>5029</v>
      </c>
      <c r="G13" s="21">
        <v>0.14244441297266677</v>
      </c>
      <c r="H13" s="22">
        <v>2.3066215947504576E-2</v>
      </c>
      <c r="I13" s="35">
        <v>0</v>
      </c>
      <c r="J13" s="20">
        <v>3136</v>
      </c>
      <c r="K13" s="22">
        <v>0.640625</v>
      </c>
      <c r="L13" s="35">
        <v>0</v>
      </c>
      <c r="M13" s="29"/>
      <c r="N13" s="29"/>
      <c r="O13" s="18">
        <v>2</v>
      </c>
      <c r="P13" s="19" t="s">
        <v>17</v>
      </c>
      <c r="Q13" s="20">
        <v>39105</v>
      </c>
      <c r="R13" s="21">
        <v>0.12513960402059579</v>
      </c>
      <c r="S13" s="20">
        <v>36094</v>
      </c>
      <c r="T13" s="21">
        <v>0.12361170567989178</v>
      </c>
      <c r="U13" s="22">
        <v>8.3421067213387268E-2</v>
      </c>
      <c r="V13" s="35">
        <v>0</v>
      </c>
    </row>
    <row r="14" spans="2:22" ht="14.45" customHeight="1" thickBot="1" x14ac:dyDescent="0.25">
      <c r="B14" s="13">
        <v>3</v>
      </c>
      <c r="C14" s="14" t="s">
        <v>18</v>
      </c>
      <c r="D14" s="15">
        <v>2919</v>
      </c>
      <c r="E14" s="16">
        <v>7.6923076923076927E-2</v>
      </c>
      <c r="F14" s="15">
        <v>2576</v>
      </c>
      <c r="G14" s="16">
        <v>7.2964169381107488E-2</v>
      </c>
      <c r="H14" s="17">
        <v>0.13315217391304346</v>
      </c>
      <c r="I14" s="34">
        <v>0</v>
      </c>
      <c r="J14" s="15">
        <v>2412</v>
      </c>
      <c r="K14" s="17">
        <v>0.21019900497512434</v>
      </c>
      <c r="L14" s="34">
        <v>0</v>
      </c>
      <c r="M14" s="29"/>
      <c r="N14" s="29"/>
      <c r="O14" s="13">
        <v>3</v>
      </c>
      <c r="P14" s="14" t="s">
        <v>18</v>
      </c>
      <c r="Q14" s="15">
        <v>22473</v>
      </c>
      <c r="R14" s="16">
        <v>7.1915671171329729E-2</v>
      </c>
      <c r="S14" s="15">
        <v>19599</v>
      </c>
      <c r="T14" s="16">
        <v>6.7121012346101822E-2</v>
      </c>
      <c r="U14" s="17">
        <v>0.14664013470074999</v>
      </c>
      <c r="V14" s="34">
        <v>1</v>
      </c>
    </row>
    <row r="15" spans="2:22" ht="14.45" customHeight="1" thickBot="1" x14ac:dyDescent="0.25">
      <c r="B15" s="18">
        <v>4</v>
      </c>
      <c r="C15" s="19" t="s">
        <v>32</v>
      </c>
      <c r="D15" s="20">
        <v>2483</v>
      </c>
      <c r="E15" s="21">
        <v>6.5433367591640978E-2</v>
      </c>
      <c r="F15" s="20">
        <v>2372</v>
      </c>
      <c r="G15" s="21">
        <v>6.7185950998442143E-2</v>
      </c>
      <c r="H15" s="22">
        <v>4.6795952782461958E-2</v>
      </c>
      <c r="I15" s="35">
        <v>0</v>
      </c>
      <c r="J15" s="20">
        <v>1837</v>
      </c>
      <c r="K15" s="22">
        <v>0.35166031573217205</v>
      </c>
      <c r="L15" s="35">
        <v>1</v>
      </c>
      <c r="M15" s="29"/>
      <c r="N15" s="29"/>
      <c r="O15" s="18">
        <v>4</v>
      </c>
      <c r="P15" s="19" t="s">
        <v>16</v>
      </c>
      <c r="Q15" s="20">
        <v>21628</v>
      </c>
      <c r="R15" s="21">
        <v>6.9211593293886861E-2</v>
      </c>
      <c r="S15" s="20">
        <v>19904</v>
      </c>
      <c r="T15" s="21">
        <v>6.8165550779979114E-2</v>
      </c>
      <c r="U15" s="22">
        <v>8.6615755627009738E-2</v>
      </c>
      <c r="V15" s="35">
        <v>-1</v>
      </c>
    </row>
    <row r="16" spans="2:22" ht="14.45" customHeight="1" thickBot="1" x14ac:dyDescent="0.25">
      <c r="B16" s="13">
        <v>5</v>
      </c>
      <c r="C16" s="14" t="s">
        <v>31</v>
      </c>
      <c r="D16" s="15">
        <v>2276</v>
      </c>
      <c r="E16" s="16">
        <v>5.997839091364271E-2</v>
      </c>
      <c r="F16" s="15">
        <v>2260</v>
      </c>
      <c r="G16" s="16">
        <v>6.4013595807959206E-2</v>
      </c>
      <c r="H16" s="17">
        <v>7.0796460176991705E-3</v>
      </c>
      <c r="I16" s="34">
        <v>1</v>
      </c>
      <c r="J16" s="15">
        <v>1810</v>
      </c>
      <c r="K16" s="17">
        <v>0.25745856353591168</v>
      </c>
      <c r="L16" s="34">
        <v>1</v>
      </c>
      <c r="M16" s="29"/>
      <c r="N16" s="29"/>
      <c r="O16" s="13">
        <v>5</v>
      </c>
      <c r="P16" s="14" t="s">
        <v>31</v>
      </c>
      <c r="Q16" s="15">
        <v>18888</v>
      </c>
      <c r="R16" s="16">
        <v>6.0443340768214122E-2</v>
      </c>
      <c r="S16" s="15">
        <v>18465</v>
      </c>
      <c r="T16" s="16">
        <v>6.3237384201784277E-2</v>
      </c>
      <c r="U16" s="17">
        <v>2.2908204711616476E-2</v>
      </c>
      <c r="V16" s="34">
        <v>0</v>
      </c>
    </row>
    <row r="17" spans="2:22" ht="14.45" customHeight="1" thickBot="1" x14ac:dyDescent="0.25">
      <c r="B17" s="18">
        <v>6</v>
      </c>
      <c r="C17" s="19" t="s">
        <v>16</v>
      </c>
      <c r="D17" s="20">
        <v>1930</v>
      </c>
      <c r="E17" s="21">
        <v>5.0860410572640791E-2</v>
      </c>
      <c r="F17" s="20">
        <v>2305</v>
      </c>
      <c r="G17" s="21">
        <v>6.5288202804135387E-2</v>
      </c>
      <c r="H17" s="22">
        <v>-0.16268980477223427</v>
      </c>
      <c r="I17" s="35">
        <v>-1</v>
      </c>
      <c r="J17" s="20">
        <v>2102</v>
      </c>
      <c r="K17" s="22">
        <v>-8.1826831588962867E-2</v>
      </c>
      <c r="L17" s="35">
        <v>-2</v>
      </c>
      <c r="M17" s="29"/>
      <c r="N17" s="29"/>
      <c r="O17" s="18">
        <v>6</v>
      </c>
      <c r="P17" s="19" t="s">
        <v>32</v>
      </c>
      <c r="Q17" s="20">
        <v>18182</v>
      </c>
      <c r="R17" s="21">
        <v>5.8184075701380199E-2</v>
      </c>
      <c r="S17" s="20">
        <v>18212</v>
      </c>
      <c r="T17" s="21">
        <v>6.237093100909262E-2</v>
      </c>
      <c r="U17" s="22">
        <v>-1.6472655392049118E-3</v>
      </c>
      <c r="V17" s="35">
        <v>0</v>
      </c>
    </row>
    <row r="18" spans="2:22" ht="14.45" customHeight="1" thickBot="1" x14ac:dyDescent="0.25">
      <c r="B18" s="13">
        <v>7</v>
      </c>
      <c r="C18" s="14" t="s">
        <v>22</v>
      </c>
      <c r="D18" s="15">
        <v>1507</v>
      </c>
      <c r="E18" s="16">
        <v>3.9713284317600864E-2</v>
      </c>
      <c r="F18" s="15">
        <v>1147</v>
      </c>
      <c r="G18" s="16">
        <v>3.2488316102535053E-2</v>
      </c>
      <c r="H18" s="17">
        <v>0.31386224934612028</v>
      </c>
      <c r="I18" s="34">
        <v>1</v>
      </c>
      <c r="J18" s="15">
        <v>1513</v>
      </c>
      <c r="K18" s="17">
        <v>-3.96563119629878E-3</v>
      </c>
      <c r="L18" s="34">
        <v>0</v>
      </c>
      <c r="M18" s="29"/>
      <c r="N18" s="29"/>
      <c r="O18" s="13">
        <v>7</v>
      </c>
      <c r="P18" s="14" t="s">
        <v>22</v>
      </c>
      <c r="Q18" s="15">
        <v>12543</v>
      </c>
      <c r="R18" s="16">
        <v>4.0138755996172691E-2</v>
      </c>
      <c r="S18" s="15">
        <v>11554</v>
      </c>
      <c r="T18" s="16">
        <v>3.9569170704977827E-2</v>
      </c>
      <c r="U18" s="17">
        <v>8.5598061277479598E-2</v>
      </c>
      <c r="V18" s="34">
        <v>1</v>
      </c>
    </row>
    <row r="19" spans="2:22" ht="14.45" customHeight="1" thickBot="1" x14ac:dyDescent="0.25">
      <c r="B19" s="18">
        <v>8</v>
      </c>
      <c r="C19" s="19" t="s">
        <v>73</v>
      </c>
      <c r="D19" s="20">
        <v>1262</v>
      </c>
      <c r="E19" s="21">
        <v>3.325691095475268E-2</v>
      </c>
      <c r="F19" s="20">
        <v>544</v>
      </c>
      <c r="G19" s="21">
        <v>1.5408582353774253E-2</v>
      </c>
      <c r="H19" s="22">
        <v>1.3198529411764706</v>
      </c>
      <c r="I19" s="35">
        <v>12</v>
      </c>
      <c r="J19" s="20">
        <v>445</v>
      </c>
      <c r="K19" s="22">
        <v>1.8359550561797753</v>
      </c>
      <c r="L19" s="35">
        <v>13</v>
      </c>
      <c r="M19" s="29"/>
      <c r="N19" s="29"/>
      <c r="O19" s="18">
        <v>8</v>
      </c>
      <c r="P19" s="19" t="s">
        <v>23</v>
      </c>
      <c r="Q19" s="20">
        <v>10492</v>
      </c>
      <c r="R19" s="21">
        <v>3.3575366970568753E-2</v>
      </c>
      <c r="S19" s="20">
        <v>13699</v>
      </c>
      <c r="T19" s="21">
        <v>4.6915186903885339E-2</v>
      </c>
      <c r="U19" s="22">
        <v>-0.23410467917366229</v>
      </c>
      <c r="V19" s="35">
        <v>-1</v>
      </c>
    </row>
    <row r="20" spans="2:22" ht="14.45" customHeight="1" thickBot="1" x14ac:dyDescent="0.25">
      <c r="B20" s="13">
        <v>9</v>
      </c>
      <c r="C20" s="14" t="s">
        <v>29</v>
      </c>
      <c r="D20" s="15">
        <v>1008</v>
      </c>
      <c r="E20" s="16">
        <v>2.6563364692861097E-2</v>
      </c>
      <c r="F20" s="15">
        <v>779</v>
      </c>
      <c r="G20" s="16">
        <v>2.2064863333805411E-2</v>
      </c>
      <c r="H20" s="17">
        <v>0.29396662387676509</v>
      </c>
      <c r="I20" s="34">
        <v>3</v>
      </c>
      <c r="J20" s="15">
        <v>742</v>
      </c>
      <c r="K20" s="17">
        <v>0.35849056603773577</v>
      </c>
      <c r="L20" s="34">
        <v>2</v>
      </c>
      <c r="M20" s="29"/>
      <c r="N20" s="29"/>
      <c r="O20" s="13">
        <v>9</v>
      </c>
      <c r="P20" s="14" t="s">
        <v>33</v>
      </c>
      <c r="Q20" s="15">
        <v>10425</v>
      </c>
      <c r="R20" s="16">
        <v>3.3360960795670913E-2</v>
      </c>
      <c r="S20" s="15">
        <v>10206</v>
      </c>
      <c r="T20" s="16">
        <v>3.4952653298857855E-2</v>
      </c>
      <c r="U20" s="17">
        <v>2.1457965902410336E-2</v>
      </c>
      <c r="V20" s="34">
        <v>0</v>
      </c>
    </row>
    <row r="21" spans="2:22" ht="14.45" customHeight="1" thickBot="1" x14ac:dyDescent="0.25">
      <c r="B21" s="18">
        <v>10</v>
      </c>
      <c r="C21" s="19" t="s">
        <v>23</v>
      </c>
      <c r="D21" s="20">
        <v>1007</v>
      </c>
      <c r="E21" s="21">
        <v>2.6537012148522939E-2</v>
      </c>
      <c r="F21" s="20">
        <v>937</v>
      </c>
      <c r="G21" s="21">
        <v>2.6540150120379549E-2</v>
      </c>
      <c r="H21" s="22">
        <v>7.4706510138740745E-2</v>
      </c>
      <c r="I21" s="35">
        <v>0</v>
      </c>
      <c r="J21" s="20">
        <v>1011</v>
      </c>
      <c r="K21" s="22">
        <v>-3.9564787339267937E-3</v>
      </c>
      <c r="L21" s="35">
        <v>-1</v>
      </c>
      <c r="M21" s="29"/>
      <c r="N21" s="29"/>
      <c r="O21" s="18">
        <v>10</v>
      </c>
      <c r="P21" s="19" t="s">
        <v>24</v>
      </c>
      <c r="Q21" s="20">
        <v>8498</v>
      </c>
      <c r="R21" s="21">
        <v>2.7194383198236111E-2</v>
      </c>
      <c r="S21" s="20">
        <v>9459</v>
      </c>
      <c r="T21" s="21">
        <v>3.2394390314902655E-2</v>
      </c>
      <c r="U21" s="22">
        <v>-0.10159636325192933</v>
      </c>
      <c r="V21" s="35">
        <v>0</v>
      </c>
    </row>
    <row r="22" spans="2:22" ht="14.45" customHeight="1" thickBot="1" x14ac:dyDescent="0.25">
      <c r="B22" s="13">
        <v>11</v>
      </c>
      <c r="C22" s="14" t="s">
        <v>91</v>
      </c>
      <c r="D22" s="15">
        <v>966</v>
      </c>
      <c r="E22" s="16">
        <v>2.545655783065855E-2</v>
      </c>
      <c r="F22" s="15">
        <v>452</v>
      </c>
      <c r="G22" s="16">
        <v>1.2802719161591843E-2</v>
      </c>
      <c r="H22" s="17">
        <v>1.1371681415929205</v>
      </c>
      <c r="I22" s="34">
        <v>10</v>
      </c>
      <c r="J22" s="15">
        <v>1079</v>
      </c>
      <c r="K22" s="17">
        <v>-0.10472659870250234</v>
      </c>
      <c r="L22" s="34">
        <v>-3</v>
      </c>
      <c r="M22" s="29"/>
      <c r="N22" s="29"/>
      <c r="O22" s="13">
        <v>11</v>
      </c>
      <c r="P22" s="14" t="s">
        <v>29</v>
      </c>
      <c r="Q22" s="15">
        <v>7318</v>
      </c>
      <c r="R22" s="16">
        <v>2.3418274446304052E-2</v>
      </c>
      <c r="S22" s="15">
        <v>6863</v>
      </c>
      <c r="T22" s="16">
        <v>2.3503827120327402E-2</v>
      </c>
      <c r="U22" s="17">
        <v>6.6297537520034977E-2</v>
      </c>
      <c r="V22" s="34">
        <v>2</v>
      </c>
    </row>
    <row r="23" spans="2:22" ht="14.45" customHeight="1" thickBot="1" x14ac:dyDescent="0.25">
      <c r="B23" s="18">
        <v>12</v>
      </c>
      <c r="C23" s="19" t="s">
        <v>24</v>
      </c>
      <c r="D23" s="20">
        <v>920</v>
      </c>
      <c r="E23" s="21">
        <v>2.424434079110338E-2</v>
      </c>
      <c r="F23" s="20">
        <v>901</v>
      </c>
      <c r="G23" s="21">
        <v>2.5520464523438608E-2</v>
      </c>
      <c r="H23" s="22">
        <v>2.1087680355160954E-2</v>
      </c>
      <c r="I23" s="35">
        <v>-1</v>
      </c>
      <c r="J23" s="20">
        <v>794</v>
      </c>
      <c r="K23" s="22">
        <v>0.15869017632241822</v>
      </c>
      <c r="L23" s="35">
        <v>-2</v>
      </c>
      <c r="M23" s="29"/>
      <c r="N23" s="29"/>
      <c r="O23" s="18">
        <v>12</v>
      </c>
      <c r="P23" s="19" t="s">
        <v>27</v>
      </c>
      <c r="Q23" s="20">
        <v>6942</v>
      </c>
      <c r="R23" s="21">
        <v>2.2215039793146044E-2</v>
      </c>
      <c r="S23" s="20">
        <v>6106</v>
      </c>
      <c r="T23" s="21">
        <v>2.0911316974605729E-2</v>
      </c>
      <c r="U23" s="22">
        <v>0.13691451031772028</v>
      </c>
      <c r="V23" s="35">
        <v>3</v>
      </c>
    </row>
    <row r="24" spans="2:22" ht="14.45" customHeight="1" thickBot="1" x14ac:dyDescent="0.25">
      <c r="B24" s="13">
        <v>13</v>
      </c>
      <c r="C24" s="14" t="s">
        <v>21</v>
      </c>
      <c r="D24" s="15">
        <v>878</v>
      </c>
      <c r="E24" s="16">
        <v>2.3137533928900837E-2</v>
      </c>
      <c r="F24" s="15">
        <v>1156</v>
      </c>
      <c r="G24" s="16">
        <v>3.2743237501770286E-2</v>
      </c>
      <c r="H24" s="17">
        <v>-0.24048442906574397</v>
      </c>
      <c r="I24" s="34">
        <v>-6</v>
      </c>
      <c r="J24" s="15">
        <v>740</v>
      </c>
      <c r="K24" s="17">
        <v>0.18648648648648658</v>
      </c>
      <c r="L24" s="34">
        <v>-1</v>
      </c>
      <c r="M24" s="29"/>
      <c r="N24" s="29"/>
      <c r="O24" s="13">
        <v>13</v>
      </c>
      <c r="P24" s="14" t="s">
        <v>21</v>
      </c>
      <c r="Q24" s="15">
        <v>6640</v>
      </c>
      <c r="R24" s="16">
        <v>2.1248611960024449E-2</v>
      </c>
      <c r="S24" s="15">
        <v>8903</v>
      </c>
      <c r="T24" s="16">
        <v>3.0490248120687E-2</v>
      </c>
      <c r="U24" s="17">
        <v>-0.2541839829271032</v>
      </c>
      <c r="V24" s="34">
        <v>-2</v>
      </c>
    </row>
    <row r="25" spans="2:22" ht="14.45" customHeight="1" thickBot="1" x14ac:dyDescent="0.25">
      <c r="B25" s="18">
        <v>14</v>
      </c>
      <c r="C25" s="19" t="s">
        <v>92</v>
      </c>
      <c r="D25" s="20">
        <v>821</v>
      </c>
      <c r="E25" s="21">
        <v>2.1635438901625951E-2</v>
      </c>
      <c r="F25" s="20">
        <v>84</v>
      </c>
      <c r="G25" s="21">
        <v>2.3792663928622008E-3</v>
      </c>
      <c r="H25" s="22">
        <v>8.7738095238095237</v>
      </c>
      <c r="I25" s="35">
        <v>24</v>
      </c>
      <c r="J25" s="20">
        <v>564</v>
      </c>
      <c r="K25" s="22">
        <v>0.45567375886524819</v>
      </c>
      <c r="L25" s="35">
        <v>5</v>
      </c>
      <c r="M25" s="29"/>
      <c r="N25" s="29"/>
      <c r="O25" s="18">
        <v>14</v>
      </c>
      <c r="P25" s="19" t="s">
        <v>69</v>
      </c>
      <c r="Q25" s="20">
        <v>6519</v>
      </c>
      <c r="R25" s="21">
        <v>2.086140080834328E-2</v>
      </c>
      <c r="S25" s="20">
        <v>6489</v>
      </c>
      <c r="T25" s="21">
        <v>2.2222983270261478E-2</v>
      </c>
      <c r="U25" s="22">
        <v>4.6232085067037243E-3</v>
      </c>
      <c r="V25" s="35">
        <v>0</v>
      </c>
    </row>
    <row r="26" spans="2:22" ht="14.45" customHeight="1" thickBot="1" x14ac:dyDescent="0.25">
      <c r="B26" s="13">
        <v>15</v>
      </c>
      <c r="C26" s="14" t="s">
        <v>27</v>
      </c>
      <c r="D26" s="15">
        <v>808</v>
      </c>
      <c r="E26" s="16">
        <v>2.1292855825229925E-2</v>
      </c>
      <c r="F26" s="15">
        <v>709</v>
      </c>
      <c r="G26" s="16">
        <v>2.0082141339753577E-2</v>
      </c>
      <c r="H26" s="17">
        <v>0.13963328631875882</v>
      </c>
      <c r="I26" s="34">
        <v>-2</v>
      </c>
      <c r="J26" s="15">
        <v>631</v>
      </c>
      <c r="K26" s="17">
        <v>0.28050713153724249</v>
      </c>
      <c r="L26" s="34">
        <v>-1</v>
      </c>
      <c r="M26" s="29"/>
      <c r="N26" s="29"/>
      <c r="O26" s="13">
        <v>15</v>
      </c>
      <c r="P26" s="14" t="s">
        <v>55</v>
      </c>
      <c r="Q26" s="15">
        <v>6500</v>
      </c>
      <c r="R26" s="16">
        <v>2.0800599057252848E-2</v>
      </c>
      <c r="S26" s="15">
        <v>7948</v>
      </c>
      <c r="T26" s="16">
        <v>2.7219644171989247E-2</v>
      </c>
      <c r="U26" s="17">
        <v>-0.18218419728233515</v>
      </c>
      <c r="V26" s="34">
        <v>-3</v>
      </c>
    </row>
    <row r="27" spans="2:22" ht="14.45" customHeight="1" thickBot="1" x14ac:dyDescent="0.25">
      <c r="B27" s="18">
        <v>16</v>
      </c>
      <c r="C27" s="19" t="s">
        <v>55</v>
      </c>
      <c r="D27" s="20">
        <v>764</v>
      </c>
      <c r="E27" s="21">
        <v>2.0133343874351069E-2</v>
      </c>
      <c r="F27" s="20">
        <v>1007</v>
      </c>
      <c r="G27" s="21">
        <v>2.8522872114431382E-2</v>
      </c>
      <c r="H27" s="22">
        <v>-0.2413108242303873</v>
      </c>
      <c r="I27" s="35">
        <v>-7</v>
      </c>
      <c r="J27" s="20">
        <v>613</v>
      </c>
      <c r="K27" s="22">
        <v>0.24632952691680265</v>
      </c>
      <c r="L27" s="35">
        <v>0</v>
      </c>
      <c r="M27" s="29"/>
      <c r="N27" s="29"/>
      <c r="O27" s="18">
        <v>16</v>
      </c>
      <c r="P27" s="19" t="s">
        <v>91</v>
      </c>
      <c r="Q27" s="20">
        <v>6491</v>
      </c>
      <c r="R27" s="21">
        <v>2.0771798227788959E-2</v>
      </c>
      <c r="S27" s="20">
        <v>2444</v>
      </c>
      <c r="T27" s="21">
        <v>8.3700063357249263E-3</v>
      </c>
      <c r="U27" s="22">
        <v>1.6558919803600656</v>
      </c>
      <c r="V27" s="35">
        <v>8</v>
      </c>
    </row>
    <row r="28" spans="2:22" ht="14.45" customHeight="1" thickBot="1" x14ac:dyDescent="0.25">
      <c r="B28" s="13">
        <v>17</v>
      </c>
      <c r="C28" s="14" t="s">
        <v>90</v>
      </c>
      <c r="D28" s="15">
        <v>710</v>
      </c>
      <c r="E28" s="16">
        <v>1.8710306480090654E-2</v>
      </c>
      <c r="F28" s="15">
        <v>417</v>
      </c>
      <c r="G28" s="16">
        <v>1.1811358164565926E-2</v>
      </c>
      <c r="H28" s="17">
        <v>0.70263788968824947</v>
      </c>
      <c r="I28" s="34">
        <v>6</v>
      </c>
      <c r="J28" s="15">
        <v>587</v>
      </c>
      <c r="K28" s="17">
        <v>0.20954003407155031</v>
      </c>
      <c r="L28" s="34">
        <v>1</v>
      </c>
      <c r="M28" s="29"/>
      <c r="N28" s="29"/>
      <c r="O28" s="13">
        <v>17</v>
      </c>
      <c r="P28" s="14" t="s">
        <v>87</v>
      </c>
      <c r="Q28" s="15">
        <v>6179</v>
      </c>
      <c r="R28" s="16">
        <v>1.9773369473040824E-2</v>
      </c>
      <c r="S28" s="15">
        <v>2558</v>
      </c>
      <c r="T28" s="16">
        <v>8.7604239798626683E-3</v>
      </c>
      <c r="U28" s="17">
        <v>1.4155590304925725</v>
      </c>
      <c r="V28" s="34">
        <v>6</v>
      </c>
    </row>
    <row r="29" spans="2:22" ht="14.45" customHeight="1" thickBot="1" x14ac:dyDescent="0.25">
      <c r="B29" s="18">
        <v>18</v>
      </c>
      <c r="C29" s="19" t="s">
        <v>33</v>
      </c>
      <c r="D29" s="20">
        <v>691</v>
      </c>
      <c r="E29" s="21">
        <v>1.820960813766569E-2</v>
      </c>
      <c r="F29" s="20">
        <v>643</v>
      </c>
      <c r="G29" s="21">
        <v>1.8212717745361848E-2</v>
      </c>
      <c r="H29" s="22">
        <v>7.4650077760497702E-2</v>
      </c>
      <c r="I29" s="35">
        <v>-1</v>
      </c>
      <c r="J29" s="20">
        <v>602</v>
      </c>
      <c r="K29" s="22">
        <v>0.14784053156146171</v>
      </c>
      <c r="L29" s="35">
        <v>-1</v>
      </c>
      <c r="M29" s="29"/>
      <c r="N29" s="29"/>
      <c r="O29" s="18">
        <v>18</v>
      </c>
      <c r="P29" s="19" t="s">
        <v>73</v>
      </c>
      <c r="Q29" s="20">
        <v>5835</v>
      </c>
      <c r="R29" s="21">
        <v>1.8672537769087751E-2</v>
      </c>
      <c r="S29" s="20">
        <v>3776</v>
      </c>
      <c r="T29" s="21">
        <v>1.2931728283018544E-2</v>
      </c>
      <c r="U29" s="22">
        <v>0.54528601694915246</v>
      </c>
      <c r="V29" s="35">
        <v>1</v>
      </c>
    </row>
    <row r="30" spans="2:22" ht="14.45" customHeight="1" thickBot="1" x14ac:dyDescent="0.25">
      <c r="B30" s="13">
        <v>19</v>
      </c>
      <c r="C30" s="14" t="s">
        <v>87</v>
      </c>
      <c r="D30" s="15">
        <v>660</v>
      </c>
      <c r="E30" s="16">
        <v>1.7392679263182859E-2</v>
      </c>
      <c r="F30" s="15">
        <v>448</v>
      </c>
      <c r="G30" s="16">
        <v>1.2689420761931738E-2</v>
      </c>
      <c r="H30" s="17">
        <v>0.47321428571428581</v>
      </c>
      <c r="I30" s="34">
        <v>3</v>
      </c>
      <c r="J30" s="15">
        <v>703</v>
      </c>
      <c r="K30" s="17">
        <v>-6.1166429587482196E-2</v>
      </c>
      <c r="L30" s="34">
        <v>-6</v>
      </c>
      <c r="O30" s="13">
        <v>19</v>
      </c>
      <c r="P30" s="14" t="s">
        <v>25</v>
      </c>
      <c r="Q30" s="15">
        <v>5536</v>
      </c>
      <c r="R30" s="16">
        <v>1.7715710212454119E-2</v>
      </c>
      <c r="S30" s="15">
        <v>5376</v>
      </c>
      <c r="T30" s="16">
        <v>1.841127416565352E-2</v>
      </c>
      <c r="U30" s="17">
        <v>2.9761904761904656E-2</v>
      </c>
      <c r="V30" s="34">
        <v>-3</v>
      </c>
    </row>
    <row r="31" spans="2:22" ht="14.45" customHeight="1" thickBot="1" x14ac:dyDescent="0.25">
      <c r="B31" s="18">
        <v>20</v>
      </c>
      <c r="C31" s="19" t="s">
        <v>69</v>
      </c>
      <c r="D31" s="20">
        <v>656</v>
      </c>
      <c r="E31" s="21">
        <v>1.7287269085830236E-2</v>
      </c>
      <c r="F31" s="20">
        <v>681</v>
      </c>
      <c r="G31" s="21">
        <v>1.9289052542132843E-2</v>
      </c>
      <c r="H31" s="22">
        <v>-3.6710719530102742E-2</v>
      </c>
      <c r="I31" s="35">
        <v>-5</v>
      </c>
      <c r="J31" s="20">
        <v>629</v>
      </c>
      <c r="K31" s="22">
        <v>4.2925278219395846E-2</v>
      </c>
      <c r="L31" s="35">
        <v>-5</v>
      </c>
      <c r="O31" s="18">
        <v>20</v>
      </c>
      <c r="P31" s="19" t="s">
        <v>92</v>
      </c>
      <c r="Q31" s="20">
        <v>4605</v>
      </c>
      <c r="R31" s="21">
        <v>1.473642440902298E-2</v>
      </c>
      <c r="S31" s="20">
        <v>177</v>
      </c>
      <c r="T31" s="21">
        <v>6.0617476326649429E-4</v>
      </c>
      <c r="U31" s="22">
        <v>25.016949152542374</v>
      </c>
      <c r="V31" s="35">
        <v>21</v>
      </c>
    </row>
    <row r="32" spans="2:22" ht="14.45" customHeight="1" thickBot="1" x14ac:dyDescent="0.25">
      <c r="B32" s="87" t="s">
        <v>40</v>
      </c>
      <c r="C32" s="88"/>
      <c r="D32" s="23">
        <f>SUM(D12:D31)</f>
        <v>32747</v>
      </c>
      <c r="E32" s="24">
        <f>D32/D34</f>
        <v>0.86296676944158957</v>
      </c>
      <c r="F32" s="23">
        <f>SUM(F12:F31)</f>
        <v>30030</v>
      </c>
      <c r="G32" s="24">
        <f>F32/F34</f>
        <v>0.85058773544823685</v>
      </c>
      <c r="H32" s="25">
        <f>D32/F32-1</f>
        <v>9.0476190476190377E-2</v>
      </c>
      <c r="I32" s="36"/>
      <c r="J32" s="23">
        <f>SUM(J12:J31)</f>
        <v>26805</v>
      </c>
      <c r="K32" s="24">
        <f>D32/J32-1</f>
        <v>0.22167506062301801</v>
      </c>
      <c r="L32" s="23"/>
      <c r="O32" s="87" t="s">
        <v>40</v>
      </c>
      <c r="P32" s="88"/>
      <c r="Q32" s="23">
        <f>SUM(Q12:Q31)</f>
        <v>268565</v>
      </c>
      <c r="R32" s="24">
        <f>Q32/Q34</f>
        <v>0.85943275166324795</v>
      </c>
      <c r="S32" s="23">
        <f>SUM(S12:S31)</f>
        <v>253496</v>
      </c>
      <c r="T32" s="24">
        <f>S32/S34</f>
        <v>0.86815185191527255</v>
      </c>
      <c r="U32" s="25">
        <f>Q32/S32-1</f>
        <v>5.9444724966074336E-2</v>
      </c>
      <c r="V32" s="36"/>
    </row>
    <row r="33" spans="2:22" ht="14.45" customHeight="1" thickBot="1" x14ac:dyDescent="0.25">
      <c r="B33" s="87" t="s">
        <v>12</v>
      </c>
      <c r="C33" s="88"/>
      <c r="D33" s="23">
        <f>D34-SUM(D12:D31)</f>
        <v>5200</v>
      </c>
      <c r="E33" s="24">
        <f>D33/D34</f>
        <v>0.13703323055841041</v>
      </c>
      <c r="F33" s="23">
        <f>F34-SUM(F12:F31)</f>
        <v>5275</v>
      </c>
      <c r="G33" s="24">
        <f>F33/F34</f>
        <v>0.14941226455176321</v>
      </c>
      <c r="H33" s="25">
        <f>D33/F33-1</f>
        <v>-1.4218009478673022E-2</v>
      </c>
      <c r="I33" s="36"/>
      <c r="J33" s="23">
        <f>J34-SUM(J12:J31)</f>
        <v>3789</v>
      </c>
      <c r="K33" s="24">
        <f>D33/J33-1</f>
        <v>0.37239377144365271</v>
      </c>
      <c r="L33" s="23"/>
      <c r="O33" s="87" t="s">
        <v>12</v>
      </c>
      <c r="P33" s="88"/>
      <c r="Q33" s="23">
        <f>Q34-SUM(Q12:Q31)</f>
        <v>43926</v>
      </c>
      <c r="R33" s="24">
        <f>Q33/Q34</f>
        <v>0.1405672483367521</v>
      </c>
      <c r="S33" s="23">
        <f>S34-SUM(S12:S31)</f>
        <v>38499</v>
      </c>
      <c r="T33" s="24">
        <f>S33/S34</f>
        <v>0.13184814808472747</v>
      </c>
      <c r="U33" s="25">
        <f>Q33/S33-1</f>
        <v>0.14096470038182818</v>
      </c>
      <c r="V33" s="36"/>
    </row>
    <row r="34" spans="2:22" ht="14.45" customHeight="1" thickBot="1" x14ac:dyDescent="0.25">
      <c r="B34" s="89" t="s">
        <v>34</v>
      </c>
      <c r="C34" s="90"/>
      <c r="D34" s="26">
        <v>37947</v>
      </c>
      <c r="E34" s="27">
        <v>1</v>
      </c>
      <c r="F34" s="26">
        <v>35305</v>
      </c>
      <c r="G34" s="27">
        <v>1</v>
      </c>
      <c r="H34" s="28">
        <v>7.4833592975499297E-2</v>
      </c>
      <c r="I34" s="38"/>
      <c r="J34" s="26">
        <v>30594</v>
      </c>
      <c r="K34" s="28">
        <v>0.240341243381055</v>
      </c>
      <c r="L34" s="26"/>
      <c r="M34" s="29"/>
      <c r="N34" s="29"/>
      <c r="O34" s="89" t="s">
        <v>34</v>
      </c>
      <c r="P34" s="90"/>
      <c r="Q34" s="26">
        <v>312491</v>
      </c>
      <c r="R34" s="27">
        <v>1</v>
      </c>
      <c r="S34" s="26">
        <v>291995</v>
      </c>
      <c r="T34" s="27">
        <v>1</v>
      </c>
      <c r="U34" s="28">
        <v>7.0192982756553945E-2</v>
      </c>
      <c r="V34" s="38"/>
    </row>
    <row r="35" spans="2:22" ht="14.45" customHeight="1" x14ac:dyDescent="0.2">
      <c r="B35" s="30" t="s">
        <v>61</v>
      </c>
      <c r="O35" s="30" t="s">
        <v>61</v>
      </c>
    </row>
    <row r="36" spans="2:22" x14ac:dyDescent="0.2">
      <c r="B36" s="31" t="s">
        <v>60</v>
      </c>
      <c r="O36" s="31" t="s">
        <v>60</v>
      </c>
    </row>
    <row r="39" spans="2:22" ht="15" customHeight="1" x14ac:dyDescent="0.2">
      <c r="O39" s="105" t="s">
        <v>124</v>
      </c>
      <c r="P39" s="105"/>
      <c r="Q39" s="105"/>
      <c r="R39" s="105"/>
      <c r="S39" s="105"/>
      <c r="T39" s="105"/>
      <c r="U39" s="105"/>
      <c r="V39" s="105"/>
    </row>
    <row r="40" spans="2:22" ht="15" customHeight="1" x14ac:dyDescent="0.2">
      <c r="B40" s="71" t="s">
        <v>177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29"/>
      <c r="N40" s="32"/>
      <c r="O40" s="105"/>
      <c r="P40" s="105"/>
      <c r="Q40" s="105"/>
      <c r="R40" s="105"/>
      <c r="S40" s="105"/>
      <c r="T40" s="105"/>
      <c r="U40" s="105"/>
      <c r="V40" s="105"/>
    </row>
    <row r="41" spans="2:22" x14ac:dyDescent="0.2">
      <c r="B41" s="101" t="s">
        <v>178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29"/>
      <c r="N41" s="32"/>
      <c r="O41" s="101" t="s">
        <v>120</v>
      </c>
      <c r="P41" s="101"/>
      <c r="Q41" s="101"/>
      <c r="R41" s="101"/>
      <c r="S41" s="101"/>
      <c r="T41" s="101"/>
      <c r="U41" s="101"/>
      <c r="V41" s="101"/>
    </row>
    <row r="42" spans="2:22" ht="15" customHeight="1" thickBot="1" x14ac:dyDescent="0.25">
      <c r="B42" s="33"/>
      <c r="C42" s="33"/>
      <c r="D42" s="33"/>
      <c r="E42" s="33"/>
      <c r="F42" s="33"/>
      <c r="G42" s="33"/>
      <c r="H42" s="33"/>
      <c r="I42" s="33"/>
      <c r="J42" s="33"/>
      <c r="K42" s="29"/>
      <c r="L42" s="6" t="s">
        <v>4</v>
      </c>
      <c r="M42" s="29"/>
      <c r="N42" s="29"/>
      <c r="O42" s="40"/>
      <c r="P42" s="40"/>
      <c r="Q42" s="40"/>
      <c r="R42" s="40"/>
      <c r="S42" s="40"/>
      <c r="T42" s="40"/>
      <c r="U42" s="40"/>
      <c r="V42" s="6" t="s">
        <v>4</v>
      </c>
    </row>
    <row r="43" spans="2:22" ht="15" customHeight="1" x14ac:dyDescent="0.2">
      <c r="B43" s="73" t="s">
        <v>0</v>
      </c>
      <c r="C43" s="75" t="s">
        <v>39</v>
      </c>
      <c r="D43" s="77" t="s">
        <v>158</v>
      </c>
      <c r="E43" s="78"/>
      <c r="F43" s="78"/>
      <c r="G43" s="78"/>
      <c r="H43" s="78"/>
      <c r="I43" s="79"/>
      <c r="J43" s="77" t="s">
        <v>151</v>
      </c>
      <c r="K43" s="78"/>
      <c r="L43" s="79"/>
      <c r="M43" s="29"/>
      <c r="N43" s="29"/>
      <c r="O43" s="73" t="s">
        <v>0</v>
      </c>
      <c r="P43" s="75" t="s">
        <v>39</v>
      </c>
      <c r="Q43" s="77" t="s">
        <v>164</v>
      </c>
      <c r="R43" s="78"/>
      <c r="S43" s="78"/>
      <c r="T43" s="78"/>
      <c r="U43" s="78"/>
      <c r="V43" s="79"/>
    </row>
    <row r="44" spans="2:22" ht="15" customHeight="1" thickBot="1" x14ac:dyDescent="0.25">
      <c r="B44" s="74"/>
      <c r="C44" s="76"/>
      <c r="D44" s="80" t="s">
        <v>159</v>
      </c>
      <c r="E44" s="81"/>
      <c r="F44" s="81"/>
      <c r="G44" s="81"/>
      <c r="H44" s="81"/>
      <c r="I44" s="82"/>
      <c r="J44" s="80" t="s">
        <v>152</v>
      </c>
      <c r="K44" s="81"/>
      <c r="L44" s="82"/>
      <c r="M44" s="29"/>
      <c r="N44" s="29"/>
      <c r="O44" s="74"/>
      <c r="P44" s="76"/>
      <c r="Q44" s="80" t="s">
        <v>165</v>
      </c>
      <c r="R44" s="81"/>
      <c r="S44" s="81"/>
      <c r="T44" s="81"/>
      <c r="U44" s="81"/>
      <c r="V44" s="82"/>
    </row>
    <row r="45" spans="2:22" ht="15" customHeight="1" x14ac:dyDescent="0.2">
      <c r="B45" s="74"/>
      <c r="C45" s="76"/>
      <c r="D45" s="83">
        <v>2026</v>
      </c>
      <c r="E45" s="84"/>
      <c r="F45" s="83">
        <v>2025</v>
      </c>
      <c r="G45" s="84"/>
      <c r="H45" s="91" t="s">
        <v>5</v>
      </c>
      <c r="I45" s="91" t="s">
        <v>42</v>
      </c>
      <c r="J45" s="91">
        <v>2026</v>
      </c>
      <c r="K45" s="91" t="s">
        <v>160</v>
      </c>
      <c r="L45" s="93" t="s">
        <v>162</v>
      </c>
      <c r="M45" s="29"/>
      <c r="N45" s="29"/>
      <c r="O45" s="74"/>
      <c r="P45" s="76"/>
      <c r="Q45" s="83">
        <v>2026</v>
      </c>
      <c r="R45" s="84"/>
      <c r="S45" s="83">
        <v>2025</v>
      </c>
      <c r="T45" s="84"/>
      <c r="U45" s="91" t="s">
        <v>5</v>
      </c>
      <c r="V45" s="93" t="s">
        <v>56</v>
      </c>
    </row>
    <row r="46" spans="2:22" ht="15" customHeight="1" thickBot="1" x14ac:dyDescent="0.25">
      <c r="B46" s="95" t="s">
        <v>6</v>
      </c>
      <c r="C46" s="97" t="s">
        <v>39</v>
      </c>
      <c r="D46" s="85"/>
      <c r="E46" s="86"/>
      <c r="F46" s="85"/>
      <c r="G46" s="86"/>
      <c r="H46" s="92"/>
      <c r="I46" s="92"/>
      <c r="J46" s="92"/>
      <c r="K46" s="92"/>
      <c r="L46" s="94"/>
      <c r="M46" s="29"/>
      <c r="N46" s="29"/>
      <c r="O46" s="95" t="s">
        <v>6</v>
      </c>
      <c r="P46" s="97" t="s">
        <v>39</v>
      </c>
      <c r="Q46" s="85"/>
      <c r="R46" s="86"/>
      <c r="S46" s="85"/>
      <c r="T46" s="86"/>
      <c r="U46" s="92"/>
      <c r="V46" s="94"/>
    </row>
    <row r="47" spans="2:22" ht="15" customHeight="1" x14ac:dyDescent="0.2">
      <c r="B47" s="95"/>
      <c r="C47" s="97"/>
      <c r="D47" s="7" t="s">
        <v>8</v>
      </c>
      <c r="E47" s="8" t="s">
        <v>2</v>
      </c>
      <c r="F47" s="7" t="s">
        <v>8</v>
      </c>
      <c r="G47" s="8" t="s">
        <v>2</v>
      </c>
      <c r="H47" s="99" t="s">
        <v>9</v>
      </c>
      <c r="I47" s="99" t="s">
        <v>43</v>
      </c>
      <c r="J47" s="99" t="s">
        <v>8</v>
      </c>
      <c r="K47" s="99" t="s">
        <v>161</v>
      </c>
      <c r="L47" s="102" t="s">
        <v>163</v>
      </c>
      <c r="M47" s="29"/>
      <c r="N47" s="29"/>
      <c r="O47" s="95"/>
      <c r="P47" s="97"/>
      <c r="Q47" s="7" t="s">
        <v>8</v>
      </c>
      <c r="R47" s="8" t="s">
        <v>2</v>
      </c>
      <c r="S47" s="7" t="s">
        <v>8</v>
      </c>
      <c r="T47" s="8" t="s">
        <v>2</v>
      </c>
      <c r="U47" s="99" t="s">
        <v>9</v>
      </c>
      <c r="V47" s="102" t="s">
        <v>57</v>
      </c>
    </row>
    <row r="48" spans="2:22" ht="15" customHeight="1" thickBot="1" x14ac:dyDescent="0.25">
      <c r="B48" s="96"/>
      <c r="C48" s="98"/>
      <c r="D48" s="10" t="s">
        <v>10</v>
      </c>
      <c r="E48" s="11" t="s">
        <v>11</v>
      </c>
      <c r="F48" s="10" t="s">
        <v>10</v>
      </c>
      <c r="G48" s="11" t="s">
        <v>11</v>
      </c>
      <c r="H48" s="100"/>
      <c r="I48" s="100"/>
      <c r="J48" s="100" t="s">
        <v>10</v>
      </c>
      <c r="K48" s="100"/>
      <c r="L48" s="103"/>
      <c r="M48" s="29"/>
      <c r="N48" s="29"/>
      <c r="O48" s="96"/>
      <c r="P48" s="98"/>
      <c r="Q48" s="10" t="s">
        <v>10</v>
      </c>
      <c r="R48" s="11" t="s">
        <v>11</v>
      </c>
      <c r="S48" s="10" t="s">
        <v>10</v>
      </c>
      <c r="T48" s="11" t="s">
        <v>11</v>
      </c>
      <c r="U48" s="100"/>
      <c r="V48" s="103"/>
    </row>
    <row r="49" spans="2:22" ht="15" thickBot="1" x14ac:dyDescent="0.25">
      <c r="B49" s="13">
        <v>1</v>
      </c>
      <c r="C49" s="14" t="s">
        <v>45</v>
      </c>
      <c r="D49" s="15">
        <v>1889</v>
      </c>
      <c r="E49" s="16">
        <v>4.9779956254776402E-2</v>
      </c>
      <c r="F49" s="15">
        <v>2014</v>
      </c>
      <c r="G49" s="16">
        <v>5.7045744228862764E-2</v>
      </c>
      <c r="H49" s="17">
        <v>-6.2065541211519415E-2</v>
      </c>
      <c r="I49" s="34">
        <v>0</v>
      </c>
      <c r="J49" s="15">
        <v>1867</v>
      </c>
      <c r="K49" s="17">
        <v>1.1783610069630468E-2</v>
      </c>
      <c r="L49" s="34">
        <v>0</v>
      </c>
      <c r="M49" s="29"/>
      <c r="N49" s="29"/>
      <c r="O49" s="13">
        <v>1</v>
      </c>
      <c r="P49" s="14" t="s">
        <v>45</v>
      </c>
      <c r="Q49" s="15">
        <v>15897</v>
      </c>
      <c r="R49" s="16">
        <v>5.0871865109715163E-2</v>
      </c>
      <c r="S49" s="15">
        <v>16054</v>
      </c>
      <c r="T49" s="16">
        <v>5.4980393499888695E-2</v>
      </c>
      <c r="U49" s="17">
        <v>-9.7794942070511537E-3</v>
      </c>
      <c r="V49" s="34">
        <v>0</v>
      </c>
    </row>
    <row r="50" spans="2:22" ht="15" thickBot="1" x14ac:dyDescent="0.25">
      <c r="B50" s="18">
        <v>2</v>
      </c>
      <c r="C50" s="19" t="s">
        <v>35</v>
      </c>
      <c r="D50" s="20">
        <v>1494</v>
      </c>
      <c r="E50" s="21">
        <v>3.9370701241204835E-2</v>
      </c>
      <c r="F50" s="20">
        <v>1898</v>
      </c>
      <c r="G50" s="21">
        <v>5.3760090638719726E-2</v>
      </c>
      <c r="H50" s="22">
        <v>-0.21285563751317171</v>
      </c>
      <c r="I50" s="35">
        <v>0</v>
      </c>
      <c r="J50" s="20">
        <v>948</v>
      </c>
      <c r="K50" s="22">
        <v>0.57594936708860756</v>
      </c>
      <c r="L50" s="35">
        <v>0</v>
      </c>
      <c r="M50" s="29"/>
      <c r="N50" s="29"/>
      <c r="O50" s="18">
        <v>2</v>
      </c>
      <c r="P50" s="19" t="s">
        <v>35</v>
      </c>
      <c r="Q50" s="20">
        <v>14027</v>
      </c>
      <c r="R50" s="21">
        <v>4.488769276555165E-2</v>
      </c>
      <c r="S50" s="20">
        <v>13011</v>
      </c>
      <c r="T50" s="21">
        <v>4.45589821743523E-2</v>
      </c>
      <c r="U50" s="22">
        <v>7.8087771885327895E-2</v>
      </c>
      <c r="V50" s="35">
        <v>0</v>
      </c>
    </row>
    <row r="51" spans="2:22" ht="15" thickBot="1" x14ac:dyDescent="0.25">
      <c r="B51" s="13">
        <v>3</v>
      </c>
      <c r="C51" s="14" t="s">
        <v>78</v>
      </c>
      <c r="D51" s="15">
        <v>839</v>
      </c>
      <c r="E51" s="16">
        <v>2.2109784699712757E-2</v>
      </c>
      <c r="F51" s="15">
        <v>588</v>
      </c>
      <c r="G51" s="16">
        <v>1.6654864750035407E-2</v>
      </c>
      <c r="H51" s="17">
        <v>0.4268707482993197</v>
      </c>
      <c r="I51" s="34">
        <v>2</v>
      </c>
      <c r="J51" s="15">
        <v>309</v>
      </c>
      <c r="K51" s="17">
        <v>1.7152103559870548</v>
      </c>
      <c r="L51" s="34">
        <v>20</v>
      </c>
      <c r="M51" s="29"/>
      <c r="N51" s="29"/>
      <c r="O51" s="13">
        <v>3</v>
      </c>
      <c r="P51" s="14" t="s">
        <v>38</v>
      </c>
      <c r="Q51" s="15">
        <v>6220</v>
      </c>
      <c r="R51" s="16">
        <v>1.9904573251709648E-2</v>
      </c>
      <c r="S51" s="15">
        <v>4414</v>
      </c>
      <c r="T51" s="16">
        <v>1.5116697203719241E-2</v>
      </c>
      <c r="U51" s="17">
        <v>0.40915269596737658</v>
      </c>
      <c r="V51" s="34">
        <v>6</v>
      </c>
    </row>
    <row r="52" spans="2:22" ht="15" thickBot="1" x14ac:dyDescent="0.25">
      <c r="B52" s="18">
        <v>4</v>
      </c>
      <c r="C52" s="19" t="s">
        <v>38</v>
      </c>
      <c r="D52" s="20">
        <v>775</v>
      </c>
      <c r="E52" s="21">
        <v>2.0423221862070785E-2</v>
      </c>
      <c r="F52" s="20">
        <v>499</v>
      </c>
      <c r="G52" s="21">
        <v>1.4133975357598074E-2</v>
      </c>
      <c r="H52" s="22">
        <v>0.55310621242484981</v>
      </c>
      <c r="I52" s="35">
        <v>9</v>
      </c>
      <c r="J52" s="20">
        <v>680</v>
      </c>
      <c r="K52" s="22">
        <v>0.13970588235294112</v>
      </c>
      <c r="L52" s="35">
        <v>0</v>
      </c>
      <c r="M52" s="29"/>
      <c r="N52" s="29"/>
      <c r="O52" s="18">
        <v>4</v>
      </c>
      <c r="P52" s="19" t="s">
        <v>37</v>
      </c>
      <c r="Q52" s="20">
        <v>5870</v>
      </c>
      <c r="R52" s="21">
        <v>1.8784540994780649E-2</v>
      </c>
      <c r="S52" s="20">
        <v>5572</v>
      </c>
      <c r="T52" s="21">
        <v>1.9082518536276308E-2</v>
      </c>
      <c r="U52" s="22">
        <v>5.348169418521187E-2</v>
      </c>
      <c r="V52" s="35">
        <v>1</v>
      </c>
    </row>
    <row r="53" spans="2:22" ht="15" thickBot="1" x14ac:dyDescent="0.25">
      <c r="B53" s="13">
        <v>5</v>
      </c>
      <c r="C53" s="14" t="s">
        <v>71</v>
      </c>
      <c r="D53" s="15">
        <v>704</v>
      </c>
      <c r="E53" s="16">
        <v>1.8552191214061719E-2</v>
      </c>
      <c r="F53" s="15">
        <v>495</v>
      </c>
      <c r="G53" s="16">
        <v>1.402067695793797E-2</v>
      </c>
      <c r="H53" s="17">
        <v>0.42222222222222228</v>
      </c>
      <c r="I53" s="34">
        <v>9</v>
      </c>
      <c r="J53" s="15">
        <v>502</v>
      </c>
      <c r="K53" s="17">
        <v>0.40239043824701204</v>
      </c>
      <c r="L53" s="34">
        <v>2</v>
      </c>
      <c r="M53" s="29"/>
      <c r="N53" s="29"/>
      <c r="O53" s="13">
        <v>5</v>
      </c>
      <c r="P53" s="14" t="s">
        <v>63</v>
      </c>
      <c r="Q53" s="15">
        <v>5691</v>
      </c>
      <c r="R53" s="16">
        <v>1.8211724497665532E-2</v>
      </c>
      <c r="S53" s="15">
        <v>4766</v>
      </c>
      <c r="T53" s="16">
        <v>1.6322197297898938E-2</v>
      </c>
      <c r="U53" s="17">
        <v>0.19408308854385226</v>
      </c>
      <c r="V53" s="34">
        <v>3</v>
      </c>
    </row>
    <row r="54" spans="2:22" ht="15" thickBot="1" x14ac:dyDescent="0.25">
      <c r="B54" s="18">
        <v>6</v>
      </c>
      <c r="C54" s="19" t="s">
        <v>86</v>
      </c>
      <c r="D54" s="20">
        <v>651</v>
      </c>
      <c r="E54" s="21">
        <v>1.7155506364139459E-2</v>
      </c>
      <c r="F54" s="20">
        <v>428</v>
      </c>
      <c r="G54" s="21">
        <v>1.2122928763631214E-2</v>
      </c>
      <c r="H54" s="22">
        <v>0.52102803738317749</v>
      </c>
      <c r="I54" s="35">
        <v>12</v>
      </c>
      <c r="J54" s="20">
        <v>573</v>
      </c>
      <c r="K54" s="22">
        <v>0.13612565445026181</v>
      </c>
      <c r="L54" s="35">
        <v>-1</v>
      </c>
      <c r="M54" s="29"/>
      <c r="N54" s="29"/>
      <c r="O54" s="18">
        <v>6</v>
      </c>
      <c r="P54" s="19" t="s">
        <v>65</v>
      </c>
      <c r="Q54" s="20">
        <v>5471</v>
      </c>
      <c r="R54" s="21">
        <v>1.7507704221881592E-2</v>
      </c>
      <c r="S54" s="20">
        <v>4895</v>
      </c>
      <c r="T54" s="21">
        <v>1.6763985684686383E-2</v>
      </c>
      <c r="U54" s="22">
        <v>0.11767109295199174</v>
      </c>
      <c r="V54" s="35">
        <v>1</v>
      </c>
    </row>
    <row r="55" spans="2:22" ht="15" thickBot="1" x14ac:dyDescent="0.25">
      <c r="B55" s="13">
        <v>7</v>
      </c>
      <c r="C55" s="14" t="s">
        <v>37</v>
      </c>
      <c r="D55" s="15">
        <v>635</v>
      </c>
      <c r="E55" s="16">
        <v>1.6733865654728963E-2</v>
      </c>
      <c r="F55" s="15">
        <v>556</v>
      </c>
      <c r="G55" s="16">
        <v>1.5748477552754568E-2</v>
      </c>
      <c r="H55" s="17">
        <v>0.1420863309352518</v>
      </c>
      <c r="I55" s="34">
        <v>1</v>
      </c>
      <c r="J55" s="15">
        <v>830</v>
      </c>
      <c r="K55" s="17">
        <v>-0.23493975903614461</v>
      </c>
      <c r="L55" s="34">
        <v>-4</v>
      </c>
      <c r="M55" s="29"/>
      <c r="N55" s="29"/>
      <c r="O55" s="13">
        <v>7</v>
      </c>
      <c r="P55" s="14" t="s">
        <v>41</v>
      </c>
      <c r="Q55" s="15">
        <v>5457</v>
      </c>
      <c r="R55" s="16">
        <v>1.7462902931604431E-2</v>
      </c>
      <c r="S55" s="15">
        <v>5133</v>
      </c>
      <c r="T55" s="16">
        <v>1.7579068134728336E-2</v>
      </c>
      <c r="U55" s="17">
        <v>6.3120981881940486E-2</v>
      </c>
      <c r="V55" s="34">
        <v>-1</v>
      </c>
    </row>
    <row r="56" spans="2:22" ht="15" thickBot="1" x14ac:dyDescent="0.25">
      <c r="B56" s="18">
        <v>8</v>
      </c>
      <c r="C56" s="19" t="s">
        <v>79</v>
      </c>
      <c r="D56" s="20">
        <v>618</v>
      </c>
      <c r="E56" s="21">
        <v>1.6285872400980315E-2</v>
      </c>
      <c r="F56" s="20">
        <v>343</v>
      </c>
      <c r="G56" s="21">
        <v>9.7153377708539875E-3</v>
      </c>
      <c r="H56" s="22">
        <v>0.80174927113702621</v>
      </c>
      <c r="I56" s="35">
        <v>19</v>
      </c>
      <c r="J56" s="20">
        <v>136</v>
      </c>
      <c r="K56" s="22">
        <v>3.5441176470588234</v>
      </c>
      <c r="L56" s="35">
        <v>54</v>
      </c>
      <c r="M56" s="29"/>
      <c r="N56" s="29"/>
      <c r="O56" s="18">
        <v>8</v>
      </c>
      <c r="P56" s="19" t="s">
        <v>71</v>
      </c>
      <c r="Q56" s="20">
        <v>5216</v>
      </c>
      <c r="R56" s="21">
        <v>1.6691680720404747E-2</v>
      </c>
      <c r="S56" s="20">
        <v>4371</v>
      </c>
      <c r="T56" s="21">
        <v>1.4969434408123428E-2</v>
      </c>
      <c r="U56" s="22">
        <v>0.19331960649736901</v>
      </c>
      <c r="V56" s="35">
        <v>2</v>
      </c>
    </row>
    <row r="57" spans="2:22" ht="15" thickBot="1" x14ac:dyDescent="0.25">
      <c r="B57" s="13">
        <v>9</v>
      </c>
      <c r="C57" s="14" t="s">
        <v>63</v>
      </c>
      <c r="D57" s="15">
        <v>601</v>
      </c>
      <c r="E57" s="16">
        <v>1.5837879147231664E-2</v>
      </c>
      <c r="F57" s="15">
        <v>573</v>
      </c>
      <c r="G57" s="16">
        <v>1.6229995751310011E-2</v>
      </c>
      <c r="H57" s="17">
        <v>4.8865619546247796E-2</v>
      </c>
      <c r="I57" s="34">
        <v>-3</v>
      </c>
      <c r="J57" s="15">
        <v>488</v>
      </c>
      <c r="K57" s="17">
        <v>0.23155737704918034</v>
      </c>
      <c r="L57" s="34">
        <v>-1</v>
      </c>
      <c r="M57" s="29"/>
      <c r="N57" s="29"/>
      <c r="O57" s="13">
        <v>9</v>
      </c>
      <c r="P57" s="14" t="s">
        <v>46</v>
      </c>
      <c r="Q57" s="15">
        <v>5130</v>
      </c>
      <c r="R57" s="16">
        <v>1.6416472794416478E-2</v>
      </c>
      <c r="S57" s="15">
        <v>5872</v>
      </c>
      <c r="T57" s="16">
        <v>2.0109933389270366E-2</v>
      </c>
      <c r="U57" s="17">
        <v>-0.12636239782016345</v>
      </c>
      <c r="V57" s="34">
        <v>-6</v>
      </c>
    </row>
    <row r="58" spans="2:22" ht="15" thickBot="1" x14ac:dyDescent="0.25">
      <c r="B58" s="18">
        <v>10</v>
      </c>
      <c r="C58" s="19" t="s">
        <v>75</v>
      </c>
      <c r="D58" s="20">
        <v>587</v>
      </c>
      <c r="E58" s="21">
        <v>1.5468943526497483E-2</v>
      </c>
      <c r="F58" s="20">
        <v>552</v>
      </c>
      <c r="G58" s="21">
        <v>1.5635179153094463E-2</v>
      </c>
      <c r="H58" s="22">
        <v>6.3405797101449224E-2</v>
      </c>
      <c r="I58" s="35">
        <v>-1</v>
      </c>
      <c r="J58" s="20">
        <v>403</v>
      </c>
      <c r="K58" s="22">
        <v>0.45657568238213408</v>
      </c>
      <c r="L58" s="35">
        <v>3</v>
      </c>
      <c r="M58" s="29"/>
      <c r="N58" s="29"/>
      <c r="O58" s="18">
        <v>10</v>
      </c>
      <c r="P58" s="19" t="s">
        <v>47</v>
      </c>
      <c r="Q58" s="20">
        <v>4975</v>
      </c>
      <c r="R58" s="21">
        <v>1.5920458509205065E-2</v>
      </c>
      <c r="S58" s="20">
        <v>5635</v>
      </c>
      <c r="T58" s="21">
        <v>1.9298275655405057E-2</v>
      </c>
      <c r="U58" s="22">
        <v>-0.11712511091393074</v>
      </c>
      <c r="V58" s="35">
        <v>-6</v>
      </c>
    </row>
    <row r="59" spans="2:22" ht="15" thickBot="1" x14ac:dyDescent="0.25">
      <c r="B59" s="13">
        <v>11</v>
      </c>
      <c r="C59" s="14" t="s">
        <v>41</v>
      </c>
      <c r="D59" s="15">
        <v>572</v>
      </c>
      <c r="E59" s="16">
        <v>1.5073655361425145E-2</v>
      </c>
      <c r="F59" s="15">
        <v>618</v>
      </c>
      <c r="G59" s="16">
        <v>1.7504602747486192E-2</v>
      </c>
      <c r="H59" s="17">
        <v>-7.4433656957928807E-2</v>
      </c>
      <c r="I59" s="34">
        <v>-7</v>
      </c>
      <c r="J59" s="15">
        <v>487</v>
      </c>
      <c r="K59" s="17">
        <v>0.17453798767967155</v>
      </c>
      <c r="L59" s="34">
        <v>-2</v>
      </c>
      <c r="M59" s="29"/>
      <c r="N59" s="29"/>
      <c r="O59" s="13">
        <v>11</v>
      </c>
      <c r="P59" s="14" t="s">
        <v>75</v>
      </c>
      <c r="Q59" s="15">
        <v>4796</v>
      </c>
      <c r="R59" s="16">
        <v>1.5347642012089949E-2</v>
      </c>
      <c r="S59" s="15">
        <v>3968</v>
      </c>
      <c r="T59" s="16">
        <v>1.3589273788934743E-2</v>
      </c>
      <c r="U59" s="17">
        <v>0.20866935483870974</v>
      </c>
      <c r="V59" s="34">
        <v>1</v>
      </c>
    </row>
    <row r="60" spans="2:22" ht="15" thickBot="1" x14ac:dyDescent="0.25">
      <c r="B60" s="18">
        <v>12</v>
      </c>
      <c r="C60" s="19" t="s">
        <v>47</v>
      </c>
      <c r="D60" s="20">
        <v>566</v>
      </c>
      <c r="E60" s="21">
        <v>1.491554009539621E-2</v>
      </c>
      <c r="F60" s="20">
        <v>559</v>
      </c>
      <c r="G60" s="21">
        <v>1.5833451352499646E-2</v>
      </c>
      <c r="H60" s="22">
        <v>1.2522361359570633E-2</v>
      </c>
      <c r="I60" s="35">
        <v>-5</v>
      </c>
      <c r="J60" s="20">
        <v>472</v>
      </c>
      <c r="K60" s="22">
        <v>0.19915254237288127</v>
      </c>
      <c r="L60" s="35">
        <v>-2</v>
      </c>
      <c r="M60" s="29"/>
      <c r="N60" s="29"/>
      <c r="O60" s="18">
        <v>12</v>
      </c>
      <c r="P60" s="19" t="s">
        <v>86</v>
      </c>
      <c r="Q60" s="20">
        <v>4730</v>
      </c>
      <c r="R60" s="21">
        <v>1.5136435929354765E-2</v>
      </c>
      <c r="S60" s="20">
        <v>3832</v>
      </c>
      <c r="T60" s="21">
        <v>1.3123512388910769E-2</v>
      </c>
      <c r="U60" s="22">
        <v>0.23434237995824625</v>
      </c>
      <c r="V60" s="35">
        <v>1</v>
      </c>
    </row>
    <row r="61" spans="2:22" ht="15" thickBot="1" x14ac:dyDescent="0.25">
      <c r="B61" s="13">
        <v>13</v>
      </c>
      <c r="C61" s="14" t="s">
        <v>82</v>
      </c>
      <c r="D61" s="15">
        <v>565</v>
      </c>
      <c r="E61" s="16">
        <v>1.4889187551058055E-2</v>
      </c>
      <c r="F61" s="15">
        <v>524</v>
      </c>
      <c r="G61" s="16">
        <v>1.4842090355473729E-2</v>
      </c>
      <c r="H61" s="17">
        <v>7.8244274809160297E-2</v>
      </c>
      <c r="I61" s="34">
        <v>-3</v>
      </c>
      <c r="J61" s="15">
        <v>521</v>
      </c>
      <c r="K61" s="17">
        <v>8.4452975047984546E-2</v>
      </c>
      <c r="L61" s="34">
        <v>-7</v>
      </c>
      <c r="M61" s="29"/>
      <c r="N61" s="29"/>
      <c r="O61" s="13">
        <v>13</v>
      </c>
      <c r="P61" s="14" t="s">
        <v>82</v>
      </c>
      <c r="Q61" s="15">
        <v>4400</v>
      </c>
      <c r="R61" s="16">
        <v>1.4080405515678851E-2</v>
      </c>
      <c r="S61" s="15">
        <v>3213</v>
      </c>
      <c r="T61" s="16">
        <v>1.1003613075566363E-2</v>
      </c>
      <c r="U61" s="17">
        <v>0.36943666355431071</v>
      </c>
      <c r="V61" s="34">
        <v>6</v>
      </c>
    </row>
    <row r="62" spans="2:22" ht="15" thickBot="1" x14ac:dyDescent="0.25">
      <c r="B62" s="18">
        <v>14</v>
      </c>
      <c r="C62" s="19" t="s">
        <v>46</v>
      </c>
      <c r="D62" s="20">
        <v>553</v>
      </c>
      <c r="E62" s="21">
        <v>1.4572957019000184E-2</v>
      </c>
      <c r="F62" s="20">
        <v>315</v>
      </c>
      <c r="G62" s="21">
        <v>8.9222489732332533E-3</v>
      </c>
      <c r="H62" s="22">
        <v>0.75555555555555554</v>
      </c>
      <c r="I62" s="35">
        <v>21</v>
      </c>
      <c r="J62" s="20">
        <v>453</v>
      </c>
      <c r="K62" s="22">
        <v>0.22075055187637971</v>
      </c>
      <c r="L62" s="35">
        <v>-3</v>
      </c>
      <c r="M62" s="29"/>
      <c r="N62" s="29"/>
      <c r="O62" s="18">
        <v>14</v>
      </c>
      <c r="P62" s="19" t="s">
        <v>78</v>
      </c>
      <c r="Q62" s="20">
        <v>4272</v>
      </c>
      <c r="R62" s="21">
        <v>1.3670793718859103E-2</v>
      </c>
      <c r="S62" s="20">
        <v>3829</v>
      </c>
      <c r="T62" s="21">
        <v>1.3113238240380829E-2</v>
      </c>
      <c r="U62" s="22">
        <v>0.11569600417863679</v>
      </c>
      <c r="V62" s="35">
        <v>0</v>
      </c>
    </row>
    <row r="63" spans="2:22" ht="15" thickBot="1" x14ac:dyDescent="0.25">
      <c r="B63" s="13">
        <v>15</v>
      </c>
      <c r="C63" s="14" t="s">
        <v>179</v>
      </c>
      <c r="D63" s="15">
        <v>545</v>
      </c>
      <c r="E63" s="16">
        <v>1.4362136664294938E-2</v>
      </c>
      <c r="F63" s="15">
        <v>334</v>
      </c>
      <c r="G63" s="16">
        <v>9.4604163716187507E-3</v>
      </c>
      <c r="H63" s="17">
        <v>0.63173652694610771</v>
      </c>
      <c r="I63" s="34">
        <v>14</v>
      </c>
      <c r="J63" s="15">
        <v>275</v>
      </c>
      <c r="K63" s="17">
        <v>0.98181818181818192</v>
      </c>
      <c r="L63" s="34">
        <v>16</v>
      </c>
      <c r="M63" s="29"/>
      <c r="N63" s="29"/>
      <c r="O63" s="13" t="s">
        <v>166</v>
      </c>
      <c r="P63" s="14" t="s">
        <v>117</v>
      </c>
      <c r="Q63" s="15">
        <v>4272</v>
      </c>
      <c r="R63" s="16">
        <v>1.3670793718859103E-2</v>
      </c>
      <c r="S63" s="15">
        <v>2697</v>
      </c>
      <c r="T63" s="16">
        <v>9.236459528416582E-3</v>
      </c>
      <c r="U63" s="17">
        <v>0.58398220244716348</v>
      </c>
      <c r="V63" s="34">
        <v>14</v>
      </c>
    </row>
    <row r="64" spans="2:22" ht="15" thickBot="1" x14ac:dyDescent="0.25">
      <c r="B64" s="18">
        <v>16</v>
      </c>
      <c r="C64" s="19" t="s">
        <v>148</v>
      </c>
      <c r="D64" s="20">
        <v>505</v>
      </c>
      <c r="E64" s="21">
        <v>1.3308034890768703E-2</v>
      </c>
      <c r="F64" s="20">
        <v>480</v>
      </c>
      <c r="G64" s="21">
        <v>1.3595807959212575E-2</v>
      </c>
      <c r="H64" s="22">
        <v>5.2083333333333259E-2</v>
      </c>
      <c r="I64" s="35">
        <v>-1</v>
      </c>
      <c r="J64" s="20">
        <v>277</v>
      </c>
      <c r="K64" s="22">
        <v>0.82310469314079415</v>
      </c>
      <c r="L64" s="35">
        <v>12</v>
      </c>
      <c r="M64" s="29"/>
      <c r="N64" s="29"/>
      <c r="O64" s="18">
        <v>16</v>
      </c>
      <c r="P64" s="19" t="s">
        <v>116</v>
      </c>
      <c r="Q64" s="20">
        <v>3696</v>
      </c>
      <c r="R64" s="21">
        <v>1.1827540633170236E-2</v>
      </c>
      <c r="S64" s="20">
        <v>3012</v>
      </c>
      <c r="T64" s="21">
        <v>1.0315245124060344E-2</v>
      </c>
      <c r="U64" s="22">
        <v>0.22709163346613548</v>
      </c>
      <c r="V64" s="35">
        <v>8</v>
      </c>
    </row>
    <row r="65" spans="2:22" ht="15" thickBot="1" x14ac:dyDescent="0.25">
      <c r="B65" s="13">
        <v>17</v>
      </c>
      <c r="C65" s="14" t="s">
        <v>156</v>
      </c>
      <c r="D65" s="15">
        <v>489</v>
      </c>
      <c r="E65" s="16">
        <v>1.288639418135821E-2</v>
      </c>
      <c r="F65" s="15">
        <v>434</v>
      </c>
      <c r="G65" s="16">
        <v>1.2292876363121371E-2</v>
      </c>
      <c r="H65" s="17">
        <v>0.12672811059907829</v>
      </c>
      <c r="I65" s="34">
        <v>0</v>
      </c>
      <c r="J65" s="15">
        <v>399</v>
      </c>
      <c r="K65" s="17">
        <v>0.22556390977443619</v>
      </c>
      <c r="L65" s="34">
        <v>-2</v>
      </c>
      <c r="M65" s="29"/>
      <c r="N65" s="29"/>
      <c r="O65" s="13">
        <v>17</v>
      </c>
      <c r="P65" s="14" t="s">
        <v>70</v>
      </c>
      <c r="Q65" s="15">
        <v>3600</v>
      </c>
      <c r="R65" s="16">
        <v>1.1520331785555425E-2</v>
      </c>
      <c r="S65" s="15">
        <v>3376</v>
      </c>
      <c r="T65" s="16">
        <v>1.1561841812359801E-2</v>
      </c>
      <c r="U65" s="17">
        <v>6.6350710900473953E-2</v>
      </c>
      <c r="V65" s="34">
        <v>-1</v>
      </c>
    </row>
    <row r="66" spans="2:22" ht="15" thickBot="1" x14ac:dyDescent="0.25">
      <c r="B66" s="18">
        <v>18</v>
      </c>
      <c r="C66" s="19" t="s">
        <v>149</v>
      </c>
      <c r="D66" s="20">
        <v>486</v>
      </c>
      <c r="E66" s="21">
        <v>1.2807336548343743E-2</v>
      </c>
      <c r="F66" s="20">
        <v>124</v>
      </c>
      <c r="G66" s="21">
        <v>3.5122503894632487E-3</v>
      </c>
      <c r="H66" s="22">
        <v>2.9193548387096775</v>
      </c>
      <c r="I66" s="35">
        <v>67</v>
      </c>
      <c r="J66" s="20">
        <v>349</v>
      </c>
      <c r="K66" s="22">
        <v>0.39255014326647575</v>
      </c>
      <c r="L66" s="35">
        <v>3</v>
      </c>
      <c r="M66" s="29"/>
      <c r="N66" s="29"/>
      <c r="O66" s="18">
        <v>18</v>
      </c>
      <c r="P66" s="19" t="s">
        <v>54</v>
      </c>
      <c r="Q66" s="20">
        <v>3346</v>
      </c>
      <c r="R66" s="21">
        <v>1.0707508376241235E-2</v>
      </c>
      <c r="S66" s="20">
        <v>2890</v>
      </c>
      <c r="T66" s="21">
        <v>9.8974297505094264E-3</v>
      </c>
      <c r="U66" s="22">
        <v>0.15778546712802766</v>
      </c>
      <c r="V66" s="35">
        <v>7</v>
      </c>
    </row>
    <row r="67" spans="2:22" ht="15" thickBot="1" x14ac:dyDescent="0.25">
      <c r="B67" s="13">
        <v>19</v>
      </c>
      <c r="C67" s="14" t="s">
        <v>58</v>
      </c>
      <c r="D67" s="15">
        <v>465</v>
      </c>
      <c r="E67" s="16">
        <v>1.2253933117242469E-2</v>
      </c>
      <c r="F67" s="15">
        <v>523</v>
      </c>
      <c r="G67" s="16">
        <v>1.4813765755558702E-2</v>
      </c>
      <c r="H67" s="17">
        <v>-0.11089866156787764</v>
      </c>
      <c r="I67" s="34">
        <v>-8</v>
      </c>
      <c r="J67" s="15">
        <v>362</v>
      </c>
      <c r="K67" s="17">
        <v>0.28453038674033149</v>
      </c>
      <c r="L67" s="34">
        <v>-2</v>
      </c>
      <c r="O67" s="13">
        <v>19</v>
      </c>
      <c r="P67" s="14" t="s">
        <v>148</v>
      </c>
      <c r="Q67" s="15">
        <v>3233</v>
      </c>
      <c r="R67" s="16">
        <v>1.0345897961861302E-2</v>
      </c>
      <c r="S67" s="15">
        <v>3780</v>
      </c>
      <c r="T67" s="16">
        <v>1.2945427147725133E-2</v>
      </c>
      <c r="U67" s="17">
        <v>-0.14470899470899468</v>
      </c>
      <c r="V67" s="34">
        <v>-4</v>
      </c>
    </row>
    <row r="68" spans="2:22" ht="15" thickBot="1" x14ac:dyDescent="0.25">
      <c r="B68" s="18">
        <v>20</v>
      </c>
      <c r="C68" s="19" t="s">
        <v>70</v>
      </c>
      <c r="D68" s="20">
        <v>464</v>
      </c>
      <c r="E68" s="21">
        <v>1.2227580572904314E-2</v>
      </c>
      <c r="F68" s="20">
        <v>426</v>
      </c>
      <c r="G68" s="21">
        <v>1.2066279563801161E-2</v>
      </c>
      <c r="H68" s="22">
        <v>8.9201877934272256E-2</v>
      </c>
      <c r="I68" s="35">
        <v>0</v>
      </c>
      <c r="J68" s="20">
        <v>147</v>
      </c>
      <c r="K68" s="22">
        <v>2.1564625850340136</v>
      </c>
      <c r="L68" s="35">
        <v>37</v>
      </c>
      <c r="O68" s="18">
        <v>20</v>
      </c>
      <c r="P68" s="19" t="s">
        <v>58</v>
      </c>
      <c r="Q68" s="20">
        <v>3165</v>
      </c>
      <c r="R68" s="21">
        <v>1.012829169480081E-2</v>
      </c>
      <c r="S68" s="20">
        <v>2685</v>
      </c>
      <c r="T68" s="21">
        <v>9.1953629342968208E-3</v>
      </c>
      <c r="U68" s="22">
        <v>0.17877094972067042</v>
      </c>
      <c r="V68" s="35">
        <v>10</v>
      </c>
    </row>
    <row r="69" spans="2:22" ht="15" thickBot="1" x14ac:dyDescent="0.25">
      <c r="B69" s="87" t="s">
        <v>40</v>
      </c>
      <c r="C69" s="88"/>
      <c r="D69" s="23">
        <f>SUM(D49:D68)</f>
        <v>14003</v>
      </c>
      <c r="E69" s="24">
        <f>D69/D71</f>
        <v>0.36901467836719637</v>
      </c>
      <c r="F69" s="23">
        <f>SUM(F49:F68)</f>
        <v>12283</v>
      </c>
      <c r="G69" s="24">
        <f>F69/F71</f>
        <v>0.34791106075626682</v>
      </c>
      <c r="H69" s="25">
        <f>D69/F69-1</f>
        <v>0.1400309370674917</v>
      </c>
      <c r="I69" s="36"/>
      <c r="J69" s="23">
        <f>SUM(J49:J68)</f>
        <v>10478</v>
      </c>
      <c r="K69" s="24">
        <f>D69/J69-1</f>
        <v>0.3364191639625882</v>
      </c>
      <c r="L69" s="23"/>
      <c r="O69" s="87" t="s">
        <v>40</v>
      </c>
      <c r="P69" s="88"/>
      <c r="Q69" s="23">
        <f>SUM(Q49:Q68)</f>
        <v>113464</v>
      </c>
      <c r="R69" s="24">
        <f>Q69/Q71</f>
        <v>0.36309525714340574</v>
      </c>
      <c r="S69" s="23">
        <f>SUM(S49:S68)</f>
        <v>103005</v>
      </c>
      <c r="T69" s="24">
        <f>S69/S71</f>
        <v>0.35276288977550985</v>
      </c>
      <c r="U69" s="25">
        <f>Q69/S69-1</f>
        <v>0.10153876025435649</v>
      </c>
      <c r="V69" s="36"/>
    </row>
    <row r="70" spans="2:22" ht="15" thickBot="1" x14ac:dyDescent="0.25">
      <c r="B70" s="87" t="s">
        <v>12</v>
      </c>
      <c r="C70" s="88"/>
      <c r="D70" s="23">
        <f>D71-SUM(D49:D68)</f>
        <v>23944</v>
      </c>
      <c r="E70" s="24">
        <f>D70/D71</f>
        <v>0.63098532163280363</v>
      </c>
      <c r="F70" s="23">
        <f>F71-SUM(F49:F68)</f>
        <v>23022</v>
      </c>
      <c r="G70" s="24">
        <f>F70/F71</f>
        <v>0.65208893924373323</v>
      </c>
      <c r="H70" s="25">
        <f>D70/F70-1</f>
        <v>4.0048649118234803E-2</v>
      </c>
      <c r="I70" s="36"/>
      <c r="J70" s="23">
        <f>J71-SUM(J49:J68)</f>
        <v>20116</v>
      </c>
      <c r="K70" s="24">
        <f>D70/J70-1</f>
        <v>0.19029628156691181</v>
      </c>
      <c r="L70" s="41"/>
      <c r="O70" s="87" t="s">
        <v>12</v>
      </c>
      <c r="P70" s="88"/>
      <c r="Q70" s="23">
        <f>Q71-SUM(Q49:Q68)</f>
        <v>199027</v>
      </c>
      <c r="R70" s="24">
        <f>Q70/Q71</f>
        <v>0.63690474285659426</v>
      </c>
      <c r="S70" s="23">
        <f>S71-SUM(S49:S68)</f>
        <v>188990</v>
      </c>
      <c r="T70" s="24">
        <f>S70/S71</f>
        <v>0.64723711022449015</v>
      </c>
      <c r="U70" s="25">
        <f>Q70/S70-1</f>
        <v>5.3108630086247999E-2</v>
      </c>
      <c r="V70" s="36"/>
    </row>
    <row r="71" spans="2:22" ht="15" thickBot="1" x14ac:dyDescent="0.25">
      <c r="B71" s="89" t="s">
        <v>34</v>
      </c>
      <c r="C71" s="90"/>
      <c r="D71" s="26">
        <v>37947</v>
      </c>
      <c r="E71" s="27">
        <v>1</v>
      </c>
      <c r="F71" s="26">
        <v>35305</v>
      </c>
      <c r="G71" s="27">
        <v>1</v>
      </c>
      <c r="H71" s="28">
        <v>7.4833592975499297E-2</v>
      </c>
      <c r="I71" s="38"/>
      <c r="J71" s="26">
        <v>30594</v>
      </c>
      <c r="K71" s="28">
        <v>0.240341243381055</v>
      </c>
      <c r="L71" s="26"/>
      <c r="M71" s="29"/>
      <c r="O71" s="89" t="s">
        <v>34</v>
      </c>
      <c r="P71" s="90"/>
      <c r="Q71" s="26">
        <v>312491</v>
      </c>
      <c r="R71" s="27">
        <v>1</v>
      </c>
      <c r="S71" s="26">
        <v>291995</v>
      </c>
      <c r="T71" s="27">
        <v>1</v>
      </c>
      <c r="U71" s="28">
        <v>7.0192982756553945E-2</v>
      </c>
      <c r="V71" s="38"/>
    </row>
    <row r="72" spans="2:22" x14ac:dyDescent="0.2">
      <c r="B72" s="30" t="s">
        <v>61</v>
      </c>
      <c r="O72" s="30" t="s">
        <v>61</v>
      </c>
    </row>
    <row r="73" spans="2:22" x14ac:dyDescent="0.2">
      <c r="B73" s="31" t="s">
        <v>60</v>
      </c>
      <c r="O73" s="31" t="s">
        <v>60</v>
      </c>
    </row>
  </sheetData>
  <mergeCells count="84">
    <mergeCell ref="C9:C11"/>
    <mergeCell ref="H10:H11"/>
    <mergeCell ref="B3:L3"/>
    <mergeCell ref="B4:L4"/>
    <mergeCell ref="B6:B8"/>
    <mergeCell ref="C6:C8"/>
    <mergeCell ref="J6:L6"/>
    <mergeCell ref="D8:E9"/>
    <mergeCell ref="F8:G9"/>
    <mergeCell ref="H8:H9"/>
    <mergeCell ref="J8:J9"/>
    <mergeCell ref="D6:I6"/>
    <mergeCell ref="K8:K9"/>
    <mergeCell ref="L8:L9"/>
    <mergeCell ref="D7:I7"/>
    <mergeCell ref="I8:I9"/>
    <mergeCell ref="J7:L7"/>
    <mergeCell ref="B9:B11"/>
    <mergeCell ref="D45:E46"/>
    <mergeCell ref="C46:C48"/>
    <mergeCell ref="H47:H48"/>
    <mergeCell ref="F45:G46"/>
    <mergeCell ref="H45:H46"/>
    <mergeCell ref="L10:L11"/>
    <mergeCell ref="J45:J46"/>
    <mergeCell ref="K45:K46"/>
    <mergeCell ref="J10:J11"/>
    <mergeCell ref="K47:K48"/>
    <mergeCell ref="L47:L48"/>
    <mergeCell ref="K10:K11"/>
    <mergeCell ref="J47:J48"/>
    <mergeCell ref="I10:I11"/>
    <mergeCell ref="B71:C71"/>
    <mergeCell ref="B69:C69"/>
    <mergeCell ref="B70:C70"/>
    <mergeCell ref="B32:C32"/>
    <mergeCell ref="B33:C33"/>
    <mergeCell ref="B34:C34"/>
    <mergeCell ref="B46:B48"/>
    <mergeCell ref="C43:C45"/>
    <mergeCell ref="B40:L40"/>
    <mergeCell ref="B41:L41"/>
    <mergeCell ref="B43:B45"/>
    <mergeCell ref="L45:L46"/>
    <mergeCell ref="J44:L44"/>
    <mergeCell ref="I47:I48"/>
    <mergeCell ref="I45:I46"/>
    <mergeCell ref="J43:L43"/>
    <mergeCell ref="D43:I43"/>
    <mergeCell ref="D44:I44"/>
    <mergeCell ref="O2:V3"/>
    <mergeCell ref="O4:V4"/>
    <mergeCell ref="O6:O8"/>
    <mergeCell ref="P6:P8"/>
    <mergeCell ref="Q6:V6"/>
    <mergeCell ref="Q7:V7"/>
    <mergeCell ref="Q8:R9"/>
    <mergeCell ref="S8:T9"/>
    <mergeCell ref="U8:U9"/>
    <mergeCell ref="V8:V9"/>
    <mergeCell ref="O9:O11"/>
    <mergeCell ref="P9:P11"/>
    <mergeCell ref="U10:U11"/>
    <mergeCell ref="V10:V11"/>
    <mergeCell ref="O32:P32"/>
    <mergeCell ref="O33:P33"/>
    <mergeCell ref="O34:P34"/>
    <mergeCell ref="O39:V40"/>
    <mergeCell ref="O41:V41"/>
    <mergeCell ref="O70:P70"/>
    <mergeCell ref="O71:P71"/>
    <mergeCell ref="V45:V46"/>
    <mergeCell ref="O46:O48"/>
    <mergeCell ref="P46:P48"/>
    <mergeCell ref="U47:U48"/>
    <mergeCell ref="V47:V48"/>
    <mergeCell ref="O69:P69"/>
    <mergeCell ref="O43:O45"/>
    <mergeCell ref="P43:P45"/>
    <mergeCell ref="Q43:V43"/>
    <mergeCell ref="Q44:V44"/>
    <mergeCell ref="Q45:R46"/>
    <mergeCell ref="S45:T46"/>
    <mergeCell ref="U45:U46"/>
  </mergeCells>
  <conditionalFormatting sqref="D12:H31">
    <cfRule type="cellIs" dxfId="51" priority="37" operator="equal">
      <formula>0</formula>
    </cfRule>
  </conditionalFormatting>
  <conditionalFormatting sqref="D49:H68">
    <cfRule type="cellIs" dxfId="50" priority="23" operator="equal">
      <formula>0</formula>
    </cfRule>
  </conditionalFormatting>
  <conditionalFormatting sqref="H12:H33">
    <cfRule type="cellIs" dxfId="49" priority="39" operator="lessThan">
      <formula>0</formula>
    </cfRule>
  </conditionalFormatting>
  <conditionalFormatting sqref="H49:H70">
    <cfRule type="cellIs" dxfId="48" priority="25" operator="lessThan">
      <formula>0</formula>
    </cfRule>
  </conditionalFormatting>
  <conditionalFormatting sqref="I12:I31">
    <cfRule type="cellIs" dxfId="47" priority="42" operator="lessThan">
      <formula>0</formula>
    </cfRule>
    <cfRule type="cellIs" dxfId="46" priority="43" operator="equal">
      <formula>0</formula>
    </cfRule>
    <cfRule type="cellIs" dxfId="45" priority="44" operator="greaterThan">
      <formula>0</formula>
    </cfRule>
  </conditionalFormatting>
  <conditionalFormatting sqref="I49:I68">
    <cfRule type="cellIs" dxfId="44" priority="28" operator="lessThan">
      <formula>0</formula>
    </cfRule>
    <cfRule type="cellIs" dxfId="43" priority="29" operator="equal">
      <formula>0</formula>
    </cfRule>
    <cfRule type="cellIs" dxfId="42" priority="30" operator="greaterThan">
      <formula>0</formula>
    </cfRule>
  </conditionalFormatting>
  <conditionalFormatting sqref="J12:K31">
    <cfRule type="cellIs" dxfId="41" priority="34" operator="equal">
      <formula>0</formula>
    </cfRule>
  </conditionalFormatting>
  <conditionalFormatting sqref="J49:K68">
    <cfRule type="cellIs" dxfId="40" priority="20" operator="equal">
      <formula>0</formula>
    </cfRule>
  </conditionalFormatting>
  <conditionalFormatting sqref="K12:L31">
    <cfRule type="cellIs" dxfId="39" priority="31" operator="lessThan">
      <formula>0</formula>
    </cfRule>
  </conditionalFormatting>
  <conditionalFormatting sqref="K49:L68">
    <cfRule type="cellIs" dxfId="38" priority="17" operator="lessThan">
      <formula>0</formula>
    </cfRule>
  </conditionalFormatting>
  <conditionalFormatting sqref="L12:L31">
    <cfRule type="cellIs" dxfId="37" priority="32" operator="equal">
      <formula>0</formula>
    </cfRule>
    <cfRule type="cellIs" dxfId="36" priority="33" operator="greaterThan">
      <formula>0</formula>
    </cfRule>
  </conditionalFormatting>
  <conditionalFormatting sqref="L49:L68">
    <cfRule type="cellIs" dxfId="35" priority="18" operator="equal">
      <formula>0</formula>
    </cfRule>
    <cfRule type="cellIs" dxfId="34" priority="19" operator="greaterThan">
      <formula>0</formula>
    </cfRule>
  </conditionalFormatting>
  <conditionalFormatting sqref="Q12:U31">
    <cfRule type="cellIs" dxfId="33" priority="9" operator="equal">
      <formula>0</formula>
    </cfRule>
  </conditionalFormatting>
  <conditionalFormatting sqref="Q49:U68">
    <cfRule type="cellIs" dxfId="32" priority="1" operator="equal">
      <formula>0</formula>
    </cfRule>
  </conditionalFormatting>
  <conditionalFormatting sqref="U12:U33">
    <cfRule type="cellIs" dxfId="31" priority="11" operator="lessThan">
      <formula>0</formula>
    </cfRule>
  </conditionalFormatting>
  <conditionalFormatting sqref="U49:U70">
    <cfRule type="cellIs" dxfId="30" priority="3" operator="lessThan">
      <formula>0</formula>
    </cfRule>
  </conditionalFormatting>
  <conditionalFormatting sqref="V12:V31">
    <cfRule type="cellIs" dxfId="29" priority="14" operator="lessThan">
      <formula>0</formula>
    </cfRule>
    <cfRule type="cellIs" dxfId="28" priority="15" operator="equal">
      <formula>0</formula>
    </cfRule>
    <cfRule type="cellIs" dxfId="27" priority="16" operator="greaterThan">
      <formula>0</formula>
    </cfRule>
  </conditionalFormatting>
  <conditionalFormatting sqref="V49:V68">
    <cfRule type="cellIs" dxfId="26" priority="6" operator="lessThan">
      <formula>0</formula>
    </cfRule>
    <cfRule type="cellIs" dxfId="25" priority="7" operator="equal">
      <formula>0</formula>
    </cfRule>
    <cfRule type="cellIs" dxfId="24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7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V81"/>
  <sheetViews>
    <sheetView showGridLines="0" workbookViewId="0">
      <selection activeCell="B39" sqref="B39:L39"/>
    </sheetView>
  </sheetViews>
  <sheetFormatPr defaultColWidth="9.140625" defaultRowHeight="14.25" x14ac:dyDescent="0.2"/>
  <cols>
    <col min="1" max="1" width="2" style="4" customWidth="1"/>
    <col min="2" max="2" width="8.140625" style="4" customWidth="1"/>
    <col min="3" max="3" width="19.140625" style="4" customWidth="1"/>
    <col min="4" max="12" width="10.140625" style="4" customWidth="1"/>
    <col min="13" max="14" width="4.42578125" style="4" customWidth="1"/>
    <col min="15" max="15" width="13.140625" style="4" customWidth="1"/>
    <col min="16" max="16" width="19.140625" style="4" customWidth="1"/>
    <col min="17" max="17" width="10.42578125" style="4" customWidth="1"/>
    <col min="18" max="22" width="10.5703125" style="4" customWidth="1"/>
    <col min="23" max="23" width="11.85546875" style="4" customWidth="1"/>
    <col min="24" max="16384" width="9.140625" style="4"/>
  </cols>
  <sheetData>
    <row r="1" spans="2:22" x14ac:dyDescent="0.2">
      <c r="B1" s="4" t="s">
        <v>3</v>
      </c>
      <c r="D1" s="2"/>
      <c r="O1" s="39"/>
      <c r="V1" s="44">
        <v>46300</v>
      </c>
    </row>
    <row r="2" spans="2:22" ht="14.45" customHeight="1" x14ac:dyDescent="0.25">
      <c r="B2" s="71" t="s">
        <v>200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/>
      <c r="N2" s="32"/>
      <c r="O2" s="71" t="s">
        <v>127</v>
      </c>
      <c r="P2" s="71"/>
      <c r="Q2" s="71"/>
      <c r="R2" s="71"/>
      <c r="S2" s="71"/>
      <c r="T2" s="71"/>
      <c r="U2" s="71"/>
      <c r="V2" s="71"/>
    </row>
    <row r="3" spans="2:22" ht="14.45" customHeight="1" x14ac:dyDescent="0.25">
      <c r="B3" s="101" t="s">
        <v>201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/>
      <c r="N3" s="32"/>
      <c r="O3" s="101" t="s">
        <v>128</v>
      </c>
      <c r="P3" s="101"/>
      <c r="Q3" s="101"/>
      <c r="R3" s="101"/>
      <c r="S3" s="101"/>
      <c r="T3" s="101"/>
      <c r="U3" s="101"/>
      <c r="V3" s="101"/>
    </row>
    <row r="4" spans="2:22" ht="14.45" customHeight="1" thickBot="1" x14ac:dyDescent="0.3">
      <c r="B4" s="33"/>
      <c r="C4" s="33"/>
      <c r="D4" s="33"/>
      <c r="E4" s="33"/>
      <c r="F4" s="33"/>
      <c r="G4" s="33"/>
      <c r="H4" s="33"/>
      <c r="I4" s="33"/>
      <c r="J4" s="33"/>
      <c r="K4" s="29"/>
      <c r="L4" s="6" t="s">
        <v>4</v>
      </c>
      <c r="M4"/>
      <c r="O4" s="33"/>
      <c r="P4" s="33"/>
      <c r="Q4" s="33"/>
      <c r="R4" s="33"/>
      <c r="S4" s="33"/>
      <c r="T4" s="33"/>
      <c r="U4" s="29"/>
      <c r="V4" s="6" t="s">
        <v>4</v>
      </c>
    </row>
    <row r="5" spans="2:22" ht="15" x14ac:dyDescent="0.25">
      <c r="B5" s="75" t="s">
        <v>0</v>
      </c>
      <c r="C5" s="75" t="s">
        <v>1</v>
      </c>
      <c r="D5" s="77" t="s">
        <v>158</v>
      </c>
      <c r="E5" s="78"/>
      <c r="F5" s="78"/>
      <c r="G5" s="78"/>
      <c r="H5" s="78"/>
      <c r="I5" s="79"/>
      <c r="J5" s="77" t="s">
        <v>151</v>
      </c>
      <c r="K5" s="78"/>
      <c r="L5" s="79"/>
      <c r="M5"/>
      <c r="O5" s="75" t="s">
        <v>0</v>
      </c>
      <c r="P5" s="75" t="s">
        <v>1</v>
      </c>
      <c r="Q5" s="77" t="s">
        <v>164</v>
      </c>
      <c r="R5" s="78"/>
      <c r="S5" s="78"/>
      <c r="T5" s="78"/>
      <c r="U5" s="78"/>
      <c r="V5" s="79"/>
    </row>
    <row r="6" spans="2:22" ht="14.45" customHeight="1" thickBot="1" x14ac:dyDescent="0.3">
      <c r="B6" s="76"/>
      <c r="C6" s="76"/>
      <c r="D6" s="80" t="s">
        <v>159</v>
      </c>
      <c r="E6" s="81"/>
      <c r="F6" s="81"/>
      <c r="G6" s="81"/>
      <c r="H6" s="81"/>
      <c r="I6" s="82"/>
      <c r="J6" s="80" t="s">
        <v>152</v>
      </c>
      <c r="K6" s="81"/>
      <c r="L6" s="82"/>
      <c r="M6"/>
      <c r="O6" s="76"/>
      <c r="P6" s="76"/>
      <c r="Q6" s="80" t="s">
        <v>165</v>
      </c>
      <c r="R6" s="81"/>
      <c r="S6" s="81"/>
      <c r="T6" s="81"/>
      <c r="U6" s="81"/>
      <c r="V6" s="82"/>
    </row>
    <row r="7" spans="2:22" ht="14.45" customHeight="1" x14ac:dyDescent="0.25">
      <c r="B7" s="76"/>
      <c r="C7" s="76"/>
      <c r="D7" s="83">
        <v>2026</v>
      </c>
      <c r="E7" s="84"/>
      <c r="F7" s="83">
        <v>2025</v>
      </c>
      <c r="G7" s="84"/>
      <c r="H7" s="91" t="s">
        <v>5</v>
      </c>
      <c r="I7" s="91" t="s">
        <v>42</v>
      </c>
      <c r="J7" s="91">
        <v>2026</v>
      </c>
      <c r="K7" s="91" t="s">
        <v>160</v>
      </c>
      <c r="L7" s="93" t="s">
        <v>162</v>
      </c>
      <c r="M7"/>
      <c r="O7" s="76"/>
      <c r="P7" s="76"/>
      <c r="Q7" s="83">
        <v>2026</v>
      </c>
      <c r="R7" s="84"/>
      <c r="S7" s="83">
        <v>2026</v>
      </c>
      <c r="T7" s="84"/>
      <c r="U7" s="91" t="s">
        <v>5</v>
      </c>
      <c r="V7" s="91" t="s">
        <v>56</v>
      </c>
    </row>
    <row r="8" spans="2:22" ht="14.45" customHeight="1" thickBot="1" x14ac:dyDescent="0.3">
      <c r="B8" s="97" t="s">
        <v>6</v>
      </c>
      <c r="C8" s="97" t="s">
        <v>7</v>
      </c>
      <c r="D8" s="85"/>
      <c r="E8" s="86"/>
      <c r="F8" s="85"/>
      <c r="G8" s="86"/>
      <c r="H8" s="92"/>
      <c r="I8" s="92"/>
      <c r="J8" s="92"/>
      <c r="K8" s="92"/>
      <c r="L8" s="94"/>
      <c r="M8"/>
      <c r="O8" s="97" t="s">
        <v>6</v>
      </c>
      <c r="P8" s="97" t="s">
        <v>7</v>
      </c>
      <c r="Q8" s="85"/>
      <c r="R8" s="86"/>
      <c r="S8" s="85"/>
      <c r="T8" s="86"/>
      <c r="U8" s="92"/>
      <c r="V8" s="92"/>
    </row>
    <row r="9" spans="2:22" ht="14.45" customHeight="1" x14ac:dyDescent="0.25">
      <c r="B9" s="97"/>
      <c r="C9" s="97"/>
      <c r="D9" s="7" t="s">
        <v>8</v>
      </c>
      <c r="E9" s="8" t="s">
        <v>2</v>
      </c>
      <c r="F9" s="7" t="s">
        <v>8</v>
      </c>
      <c r="G9" s="8" t="s">
        <v>2</v>
      </c>
      <c r="H9" s="99" t="s">
        <v>9</v>
      </c>
      <c r="I9" s="99" t="s">
        <v>43</v>
      </c>
      <c r="J9" s="99" t="s">
        <v>8</v>
      </c>
      <c r="K9" s="99" t="s">
        <v>161</v>
      </c>
      <c r="L9" s="102" t="s">
        <v>163</v>
      </c>
      <c r="M9"/>
      <c r="O9" s="97"/>
      <c r="P9" s="97"/>
      <c r="Q9" s="7" t="s">
        <v>8</v>
      </c>
      <c r="R9" s="8" t="s">
        <v>2</v>
      </c>
      <c r="S9" s="7" t="s">
        <v>8</v>
      </c>
      <c r="T9" s="8" t="s">
        <v>2</v>
      </c>
      <c r="U9" s="99" t="s">
        <v>9</v>
      </c>
      <c r="V9" s="99" t="s">
        <v>57</v>
      </c>
    </row>
    <row r="10" spans="2:22" ht="14.45" customHeight="1" thickBot="1" x14ac:dyDescent="0.3">
      <c r="B10" s="98"/>
      <c r="C10" s="98"/>
      <c r="D10" s="10" t="s">
        <v>10</v>
      </c>
      <c r="E10" s="11" t="s">
        <v>11</v>
      </c>
      <c r="F10" s="10" t="s">
        <v>10</v>
      </c>
      <c r="G10" s="11" t="s">
        <v>11</v>
      </c>
      <c r="H10" s="100"/>
      <c r="I10" s="100"/>
      <c r="J10" s="100" t="s">
        <v>10</v>
      </c>
      <c r="K10" s="100"/>
      <c r="L10" s="103"/>
      <c r="M10"/>
      <c r="O10" s="98"/>
      <c r="P10" s="98"/>
      <c r="Q10" s="10" t="s">
        <v>10</v>
      </c>
      <c r="R10" s="11" t="s">
        <v>11</v>
      </c>
      <c r="S10" s="10" t="s">
        <v>10</v>
      </c>
      <c r="T10" s="11" t="s">
        <v>11</v>
      </c>
      <c r="U10" s="100"/>
      <c r="V10" s="100"/>
    </row>
    <row r="11" spans="2:22" ht="14.45" customHeight="1" thickBot="1" x14ac:dyDescent="0.3">
      <c r="B11" s="13">
        <v>1</v>
      </c>
      <c r="C11" s="14" t="s">
        <v>24</v>
      </c>
      <c r="D11" s="15">
        <v>1142</v>
      </c>
      <c r="E11" s="16">
        <v>0.18614506927465363</v>
      </c>
      <c r="F11" s="15">
        <v>853</v>
      </c>
      <c r="G11" s="16">
        <v>0.1495179666958808</v>
      </c>
      <c r="H11" s="17">
        <v>0.33880422039859326</v>
      </c>
      <c r="I11" s="34">
        <v>2</v>
      </c>
      <c r="J11" s="15">
        <v>924</v>
      </c>
      <c r="K11" s="17">
        <v>0.23593073593073588</v>
      </c>
      <c r="L11" s="34">
        <v>0</v>
      </c>
      <c r="M11"/>
      <c r="O11" s="13">
        <v>1</v>
      </c>
      <c r="P11" s="14" t="s">
        <v>24</v>
      </c>
      <c r="Q11" s="15">
        <v>10402</v>
      </c>
      <c r="R11" s="16">
        <v>0.18775156579968594</v>
      </c>
      <c r="S11" s="15">
        <v>7392</v>
      </c>
      <c r="T11" s="16">
        <v>0.15035085935116443</v>
      </c>
      <c r="U11" s="17">
        <v>0.40719696969696972</v>
      </c>
      <c r="V11" s="34">
        <v>2</v>
      </c>
    </row>
    <row r="12" spans="2:22" ht="14.45" customHeight="1" thickBot="1" x14ac:dyDescent="0.3">
      <c r="B12" s="18">
        <v>2</v>
      </c>
      <c r="C12" s="19" t="s">
        <v>19</v>
      </c>
      <c r="D12" s="20">
        <v>956</v>
      </c>
      <c r="E12" s="21">
        <v>0.15582722086389569</v>
      </c>
      <c r="F12" s="20">
        <v>985</v>
      </c>
      <c r="G12" s="21">
        <v>0.1726555652936021</v>
      </c>
      <c r="H12" s="22">
        <v>-2.9441624365482255E-2</v>
      </c>
      <c r="I12" s="35">
        <v>-1</v>
      </c>
      <c r="J12" s="20">
        <v>745</v>
      </c>
      <c r="K12" s="22">
        <v>0.28322147651006713</v>
      </c>
      <c r="L12" s="35">
        <v>0</v>
      </c>
      <c r="M12"/>
      <c r="O12" s="18">
        <v>2</v>
      </c>
      <c r="P12" s="19" t="s">
        <v>19</v>
      </c>
      <c r="Q12" s="20">
        <v>8487</v>
      </c>
      <c r="R12" s="21">
        <v>0.15318665054238939</v>
      </c>
      <c r="S12" s="20">
        <v>8507</v>
      </c>
      <c r="T12" s="21">
        <v>0.17302959422353301</v>
      </c>
      <c r="U12" s="22">
        <v>-2.351005054660904E-3</v>
      </c>
      <c r="V12" s="35">
        <v>-1</v>
      </c>
    </row>
    <row r="13" spans="2:22" ht="14.45" customHeight="1" thickBot="1" x14ac:dyDescent="0.3">
      <c r="B13" s="13">
        <v>3</v>
      </c>
      <c r="C13" s="14" t="s">
        <v>21</v>
      </c>
      <c r="D13" s="15">
        <v>902</v>
      </c>
      <c r="E13" s="16">
        <v>0.14702526487367562</v>
      </c>
      <c r="F13" s="15">
        <v>878</v>
      </c>
      <c r="G13" s="16">
        <v>0.15390008764241894</v>
      </c>
      <c r="H13" s="17">
        <v>2.7334851936218652E-2</v>
      </c>
      <c r="I13" s="34">
        <v>-1</v>
      </c>
      <c r="J13" s="15">
        <v>733</v>
      </c>
      <c r="K13" s="17">
        <v>0.23055934515688947</v>
      </c>
      <c r="L13" s="34">
        <v>0</v>
      </c>
      <c r="M13"/>
      <c r="O13" s="13">
        <v>3</v>
      </c>
      <c r="P13" s="14" t="s">
        <v>21</v>
      </c>
      <c r="Q13" s="15">
        <v>7781</v>
      </c>
      <c r="R13" s="16">
        <v>0.14044365828565239</v>
      </c>
      <c r="S13" s="15">
        <v>7921</v>
      </c>
      <c r="T13" s="16">
        <v>0.16111054612020748</v>
      </c>
      <c r="U13" s="17">
        <v>-1.7674536043428835E-2</v>
      </c>
      <c r="V13" s="34">
        <v>-1</v>
      </c>
    </row>
    <row r="14" spans="2:22" ht="14.45" customHeight="1" thickBot="1" x14ac:dyDescent="0.3">
      <c r="B14" s="18">
        <v>4</v>
      </c>
      <c r="C14" s="19" t="s">
        <v>18</v>
      </c>
      <c r="D14" s="20">
        <v>710</v>
      </c>
      <c r="E14" s="21">
        <v>0.11572942135289324</v>
      </c>
      <c r="F14" s="20">
        <v>648</v>
      </c>
      <c r="G14" s="21">
        <v>0.11358457493426818</v>
      </c>
      <c r="H14" s="22">
        <v>9.5679012345678993E-2</v>
      </c>
      <c r="I14" s="35">
        <v>0</v>
      </c>
      <c r="J14" s="20">
        <v>583</v>
      </c>
      <c r="K14" s="22">
        <v>0.21783876500857624</v>
      </c>
      <c r="L14" s="35">
        <v>0</v>
      </c>
      <c r="M14"/>
      <c r="O14" s="18">
        <v>4</v>
      </c>
      <c r="P14" s="19" t="s">
        <v>18</v>
      </c>
      <c r="Q14" s="20">
        <v>6183</v>
      </c>
      <c r="R14" s="21">
        <v>0.1116004548490154</v>
      </c>
      <c r="S14" s="20">
        <v>5418</v>
      </c>
      <c r="T14" s="21">
        <v>0.11020034577443304</v>
      </c>
      <c r="U14" s="22">
        <v>0.14119601328903664</v>
      </c>
      <c r="V14" s="35">
        <v>0</v>
      </c>
    </row>
    <row r="15" spans="2:22" ht="14.45" customHeight="1" thickBot="1" x14ac:dyDescent="0.3">
      <c r="B15" s="13">
        <v>5</v>
      </c>
      <c r="C15" s="14" t="s">
        <v>26</v>
      </c>
      <c r="D15" s="15">
        <v>523</v>
      </c>
      <c r="E15" s="16">
        <v>8.5248573757131213E-2</v>
      </c>
      <c r="F15" s="15">
        <v>562</v>
      </c>
      <c r="G15" s="16">
        <v>9.8510078878177032E-2</v>
      </c>
      <c r="H15" s="17">
        <v>-6.939501779359436E-2</v>
      </c>
      <c r="I15" s="34">
        <v>0</v>
      </c>
      <c r="J15" s="15">
        <v>552</v>
      </c>
      <c r="K15" s="17">
        <v>-5.2536231884057982E-2</v>
      </c>
      <c r="L15" s="34">
        <v>0</v>
      </c>
      <c r="M15"/>
      <c r="O15" s="13">
        <v>5</v>
      </c>
      <c r="P15" s="14" t="s">
        <v>26</v>
      </c>
      <c r="Q15" s="15">
        <v>5684</v>
      </c>
      <c r="R15" s="16">
        <v>0.10259372236160497</v>
      </c>
      <c r="S15" s="15">
        <v>4952</v>
      </c>
      <c r="T15" s="16">
        <v>0.10072205837486016</v>
      </c>
      <c r="U15" s="17">
        <v>0.1478190630048466</v>
      </c>
      <c r="V15" s="34">
        <v>0</v>
      </c>
    </row>
    <row r="16" spans="2:22" ht="14.45" customHeight="1" thickBot="1" x14ac:dyDescent="0.3">
      <c r="B16" s="18">
        <v>6</v>
      </c>
      <c r="C16" s="19" t="s">
        <v>31</v>
      </c>
      <c r="D16" s="20">
        <v>407</v>
      </c>
      <c r="E16" s="21">
        <v>6.6340668296658523E-2</v>
      </c>
      <c r="F16" s="20">
        <v>522</v>
      </c>
      <c r="G16" s="21">
        <v>9.149868536371604E-2</v>
      </c>
      <c r="H16" s="22">
        <v>-0.22030651340996166</v>
      </c>
      <c r="I16" s="35">
        <v>0</v>
      </c>
      <c r="J16" s="20">
        <v>385</v>
      </c>
      <c r="K16" s="22">
        <v>5.7142857142857162E-2</v>
      </c>
      <c r="L16" s="35">
        <v>0</v>
      </c>
      <c r="M16"/>
      <c r="O16" s="18">
        <v>6</v>
      </c>
      <c r="P16" s="19" t="s">
        <v>31</v>
      </c>
      <c r="Q16" s="20">
        <v>3752</v>
      </c>
      <c r="R16" s="21">
        <v>6.7721964514556976E-2</v>
      </c>
      <c r="S16" s="20">
        <v>3853</v>
      </c>
      <c r="T16" s="21">
        <v>7.8368758262991972E-2</v>
      </c>
      <c r="U16" s="22">
        <v>-2.6213340254347295E-2</v>
      </c>
      <c r="V16" s="35">
        <v>0</v>
      </c>
    </row>
    <row r="17" spans="2:22" ht="14.45" customHeight="1" thickBot="1" x14ac:dyDescent="0.3">
      <c r="B17" s="13">
        <v>7</v>
      </c>
      <c r="C17" s="14" t="s">
        <v>44</v>
      </c>
      <c r="D17" s="15">
        <v>319</v>
      </c>
      <c r="E17" s="16">
        <v>5.1996740016299919E-2</v>
      </c>
      <c r="F17" s="15">
        <v>285</v>
      </c>
      <c r="G17" s="16">
        <v>4.9956178790534621E-2</v>
      </c>
      <c r="H17" s="17">
        <v>0.11929824561403501</v>
      </c>
      <c r="I17" s="34">
        <v>0</v>
      </c>
      <c r="J17" s="15">
        <v>261</v>
      </c>
      <c r="K17" s="17">
        <v>0.22222222222222232</v>
      </c>
      <c r="L17" s="34">
        <v>1</v>
      </c>
      <c r="M17"/>
      <c r="O17" s="13">
        <v>7</v>
      </c>
      <c r="P17" s="14" t="s">
        <v>20</v>
      </c>
      <c r="Q17" s="15">
        <v>2673</v>
      </c>
      <c r="R17" s="16">
        <v>4.8246484847390934E-2</v>
      </c>
      <c r="S17" s="15">
        <v>2270</v>
      </c>
      <c r="T17" s="16">
        <v>4.6171056645988001E-2</v>
      </c>
      <c r="U17" s="17">
        <v>0.17753303964757716</v>
      </c>
      <c r="V17" s="34">
        <v>1</v>
      </c>
    </row>
    <row r="18" spans="2:22" ht="14.45" customHeight="1" thickBot="1" x14ac:dyDescent="0.3">
      <c r="B18" s="18">
        <v>8</v>
      </c>
      <c r="C18" s="19" t="s">
        <v>20</v>
      </c>
      <c r="D18" s="20">
        <v>294</v>
      </c>
      <c r="E18" s="21">
        <v>4.7921760391198047E-2</v>
      </c>
      <c r="F18" s="20">
        <v>279</v>
      </c>
      <c r="G18" s="21">
        <v>4.8904469763365467E-2</v>
      </c>
      <c r="H18" s="22">
        <v>5.3763440860215006E-2</v>
      </c>
      <c r="I18" s="35">
        <v>0</v>
      </c>
      <c r="J18" s="20">
        <v>287</v>
      </c>
      <c r="K18" s="22">
        <v>2.4390243902439046E-2</v>
      </c>
      <c r="L18" s="35">
        <v>-1</v>
      </c>
      <c r="M18"/>
      <c r="O18" s="18">
        <v>8</v>
      </c>
      <c r="P18" s="19" t="s">
        <v>44</v>
      </c>
      <c r="Q18" s="20">
        <v>2656</v>
      </c>
      <c r="R18" s="21">
        <v>4.7939642257639477E-2</v>
      </c>
      <c r="S18" s="20">
        <v>2883</v>
      </c>
      <c r="T18" s="21">
        <v>5.8639275907657884E-2</v>
      </c>
      <c r="U18" s="22">
        <v>-7.8737426292056933E-2</v>
      </c>
      <c r="V18" s="35">
        <v>-1</v>
      </c>
    </row>
    <row r="19" spans="2:22" ht="14.45" customHeight="1" thickBot="1" x14ac:dyDescent="0.3">
      <c r="B19" s="13">
        <v>9</v>
      </c>
      <c r="C19" s="14" t="s">
        <v>27</v>
      </c>
      <c r="D19" s="15">
        <v>191</v>
      </c>
      <c r="E19" s="16">
        <v>3.1132844335778322E-2</v>
      </c>
      <c r="F19" s="15">
        <v>206</v>
      </c>
      <c r="G19" s="16">
        <v>3.6108676599474143E-2</v>
      </c>
      <c r="H19" s="17">
        <v>-7.2815533980582492E-2</v>
      </c>
      <c r="I19" s="34">
        <v>0</v>
      </c>
      <c r="J19" s="15">
        <v>136</v>
      </c>
      <c r="K19" s="17">
        <v>0.40441176470588225</v>
      </c>
      <c r="L19" s="34">
        <v>0</v>
      </c>
      <c r="M19"/>
      <c r="O19" s="13">
        <v>9</v>
      </c>
      <c r="P19" s="14" t="s">
        <v>27</v>
      </c>
      <c r="Q19" s="15">
        <v>1634</v>
      </c>
      <c r="R19" s="16">
        <v>2.9492987744345976E-2</v>
      </c>
      <c r="S19" s="15">
        <v>1512</v>
      </c>
      <c r="T19" s="16">
        <v>3.0753584867283638E-2</v>
      </c>
      <c r="U19" s="17">
        <v>8.0687830687830697E-2</v>
      </c>
      <c r="V19" s="34">
        <v>0</v>
      </c>
    </row>
    <row r="20" spans="2:22" ht="14.45" customHeight="1" thickBot="1" x14ac:dyDescent="0.3">
      <c r="B20" s="18">
        <v>10</v>
      </c>
      <c r="C20" s="19" t="s">
        <v>102</v>
      </c>
      <c r="D20" s="20">
        <v>137</v>
      </c>
      <c r="E20" s="21">
        <v>2.2330888345558273E-2</v>
      </c>
      <c r="F20" s="20">
        <v>1</v>
      </c>
      <c r="G20" s="21">
        <v>1.7528483786152498E-4</v>
      </c>
      <c r="H20" s="22">
        <v>136</v>
      </c>
      <c r="I20" s="35">
        <v>28</v>
      </c>
      <c r="J20" s="20">
        <v>105</v>
      </c>
      <c r="K20" s="22">
        <v>0.30476190476190479</v>
      </c>
      <c r="L20" s="35">
        <v>0</v>
      </c>
      <c r="M20"/>
      <c r="O20" s="18">
        <v>10</v>
      </c>
      <c r="P20" s="19" t="s">
        <v>28</v>
      </c>
      <c r="Q20" s="20">
        <v>1368</v>
      </c>
      <c r="R20" s="21">
        <v>2.4691803692940814E-2</v>
      </c>
      <c r="S20" s="20">
        <v>1333</v>
      </c>
      <c r="T20" s="21">
        <v>2.7112783484185905E-2</v>
      </c>
      <c r="U20" s="22">
        <v>2.6256564141035277E-2</v>
      </c>
      <c r="V20" s="35">
        <v>0</v>
      </c>
    </row>
    <row r="21" spans="2:22" ht="14.45" customHeight="1" thickBot="1" x14ac:dyDescent="0.3">
      <c r="B21" s="13">
        <v>11</v>
      </c>
      <c r="C21" s="14" t="s">
        <v>28</v>
      </c>
      <c r="D21" s="15">
        <v>131</v>
      </c>
      <c r="E21" s="16">
        <v>2.1352893235533823E-2</v>
      </c>
      <c r="F21" s="15">
        <v>177</v>
      </c>
      <c r="G21" s="16">
        <v>3.102541630148992E-2</v>
      </c>
      <c r="H21" s="17">
        <v>-0.25988700564971756</v>
      </c>
      <c r="I21" s="34">
        <v>-1</v>
      </c>
      <c r="J21" s="15">
        <v>90</v>
      </c>
      <c r="K21" s="17">
        <v>0.45555555555555549</v>
      </c>
      <c r="L21" s="34">
        <v>1</v>
      </c>
      <c r="M21"/>
      <c r="O21" s="13">
        <v>11</v>
      </c>
      <c r="P21" s="14" t="s">
        <v>48</v>
      </c>
      <c r="Q21" s="15">
        <v>785</v>
      </c>
      <c r="R21" s="16">
        <v>1.4168907820876125E-2</v>
      </c>
      <c r="S21" s="15">
        <v>859</v>
      </c>
      <c r="T21" s="16">
        <v>1.747177870436286E-2</v>
      </c>
      <c r="U21" s="17">
        <v>-8.6146682188591339E-2</v>
      </c>
      <c r="V21" s="34">
        <v>0</v>
      </c>
    </row>
    <row r="22" spans="2:22" ht="14.45" customHeight="1" thickBot="1" x14ac:dyDescent="0.3">
      <c r="B22" s="18">
        <v>12</v>
      </c>
      <c r="C22" s="19" t="s">
        <v>48</v>
      </c>
      <c r="D22" s="20">
        <v>80</v>
      </c>
      <c r="E22" s="21">
        <v>1.3039934800325998E-2</v>
      </c>
      <c r="F22" s="20">
        <v>147</v>
      </c>
      <c r="G22" s="21">
        <v>2.5766871165644172E-2</v>
      </c>
      <c r="H22" s="22">
        <v>-0.45578231292517002</v>
      </c>
      <c r="I22" s="35">
        <v>-1</v>
      </c>
      <c r="J22" s="20">
        <v>96</v>
      </c>
      <c r="K22" s="22">
        <v>-0.16666666666666663</v>
      </c>
      <c r="L22" s="35">
        <v>-1</v>
      </c>
      <c r="M22"/>
      <c r="O22" s="18">
        <v>12</v>
      </c>
      <c r="P22" s="19" t="s">
        <v>102</v>
      </c>
      <c r="Q22" s="20">
        <v>739</v>
      </c>
      <c r="R22" s="21">
        <v>1.3338627872136887E-2</v>
      </c>
      <c r="S22" s="20">
        <v>2</v>
      </c>
      <c r="T22" s="21">
        <v>4.0679345062544491E-5</v>
      </c>
      <c r="U22" s="22">
        <v>368.5</v>
      </c>
      <c r="V22" s="35">
        <v>53</v>
      </c>
    </row>
    <row r="23" spans="2:22" ht="14.45" customHeight="1" thickBot="1" x14ac:dyDescent="0.3">
      <c r="B23" s="13">
        <v>13</v>
      </c>
      <c r="C23" s="14" t="s">
        <v>85</v>
      </c>
      <c r="D23" s="15">
        <v>56</v>
      </c>
      <c r="E23" s="16">
        <v>9.1279543602281986E-3</v>
      </c>
      <c r="F23" s="15">
        <v>33</v>
      </c>
      <c r="G23" s="16">
        <v>5.7843996494303246E-3</v>
      </c>
      <c r="H23" s="17">
        <v>0.69696969696969702</v>
      </c>
      <c r="I23" s="34">
        <v>-1</v>
      </c>
      <c r="J23" s="15">
        <v>61</v>
      </c>
      <c r="K23" s="17">
        <v>-8.1967213114754078E-2</v>
      </c>
      <c r="L23" s="34">
        <v>0</v>
      </c>
      <c r="M23"/>
      <c r="O23" s="13">
        <v>13</v>
      </c>
      <c r="P23" s="14" t="s">
        <v>85</v>
      </c>
      <c r="Q23" s="15">
        <v>735</v>
      </c>
      <c r="R23" s="16">
        <v>1.326642961572478E-2</v>
      </c>
      <c r="S23" s="15">
        <v>203</v>
      </c>
      <c r="T23" s="16">
        <v>4.1289535238482663E-3</v>
      </c>
      <c r="U23" s="17">
        <v>2.6206896551724137</v>
      </c>
      <c r="V23" s="34">
        <v>0</v>
      </c>
    </row>
    <row r="24" spans="2:22" ht="14.45" customHeight="1" thickBot="1" x14ac:dyDescent="0.3">
      <c r="B24" s="18">
        <v>14</v>
      </c>
      <c r="C24" s="19" t="s">
        <v>64</v>
      </c>
      <c r="D24" s="20">
        <v>51</v>
      </c>
      <c r="E24" s="21">
        <v>8.3129584352078234E-3</v>
      </c>
      <c r="F24" s="20">
        <v>24</v>
      </c>
      <c r="G24" s="21">
        <v>4.2068361086765992E-3</v>
      </c>
      <c r="H24" s="22">
        <v>1.125</v>
      </c>
      <c r="I24" s="35">
        <v>-1</v>
      </c>
      <c r="J24" s="20">
        <v>37</v>
      </c>
      <c r="K24" s="22">
        <v>0.37837837837837829</v>
      </c>
      <c r="L24" s="35">
        <v>0</v>
      </c>
      <c r="M24"/>
      <c r="O24" s="18">
        <v>14</v>
      </c>
      <c r="P24" s="19" t="s">
        <v>64</v>
      </c>
      <c r="Q24" s="20">
        <v>320</v>
      </c>
      <c r="R24" s="21">
        <v>5.7758605129686119E-3</v>
      </c>
      <c r="S24" s="20">
        <v>308</v>
      </c>
      <c r="T24" s="21">
        <v>6.264619139631852E-3</v>
      </c>
      <c r="U24" s="22">
        <v>3.8961038961038863E-2</v>
      </c>
      <c r="V24" s="35">
        <v>-2</v>
      </c>
    </row>
    <row r="25" spans="2:22" ht="14.45" customHeight="1" thickBot="1" x14ac:dyDescent="0.3">
      <c r="B25" s="13">
        <v>15</v>
      </c>
      <c r="C25" s="14" t="s">
        <v>17</v>
      </c>
      <c r="D25" s="15">
        <v>37</v>
      </c>
      <c r="E25" s="16">
        <v>6.0309698451507746E-3</v>
      </c>
      <c r="F25" s="15">
        <v>11</v>
      </c>
      <c r="G25" s="16">
        <v>1.9281332164767747E-3</v>
      </c>
      <c r="H25" s="17">
        <v>2.3636363636363638</v>
      </c>
      <c r="I25" s="34">
        <v>-1</v>
      </c>
      <c r="J25" s="15">
        <v>17</v>
      </c>
      <c r="K25" s="17">
        <v>1.1764705882352939</v>
      </c>
      <c r="L25" s="34">
        <v>2</v>
      </c>
      <c r="M25"/>
      <c r="O25" s="13">
        <v>15</v>
      </c>
      <c r="P25" s="14" t="s">
        <v>17</v>
      </c>
      <c r="Q25" s="15">
        <v>246</v>
      </c>
      <c r="R25" s="16">
        <v>4.4401927693446201E-3</v>
      </c>
      <c r="S25" s="15">
        <v>187</v>
      </c>
      <c r="T25" s="16">
        <v>3.8035187633479101E-3</v>
      </c>
      <c r="U25" s="17">
        <v>0.31550802139037426</v>
      </c>
      <c r="V25" s="34">
        <v>-1</v>
      </c>
    </row>
    <row r="26" spans="2:22" ht="14.45" customHeight="1" thickBot="1" x14ac:dyDescent="0.3">
      <c r="B26" s="18">
        <v>16</v>
      </c>
      <c r="C26" s="19" t="s">
        <v>155</v>
      </c>
      <c r="D26" s="20">
        <v>33</v>
      </c>
      <c r="E26" s="21">
        <v>5.3789731051344745E-3</v>
      </c>
      <c r="F26" s="20">
        <v>6</v>
      </c>
      <c r="G26" s="21">
        <v>1.0517090271691498E-3</v>
      </c>
      <c r="H26" s="22">
        <v>4.5</v>
      </c>
      <c r="I26" s="35">
        <v>1</v>
      </c>
      <c r="J26" s="20">
        <v>25</v>
      </c>
      <c r="K26" s="22">
        <v>0.32000000000000006</v>
      </c>
      <c r="L26" s="35">
        <v>-1</v>
      </c>
      <c r="M26"/>
      <c r="O26" s="18">
        <v>16</v>
      </c>
      <c r="P26" s="19" t="s">
        <v>84</v>
      </c>
      <c r="Q26" s="20">
        <v>170</v>
      </c>
      <c r="R26" s="21">
        <v>3.0684258975145749E-3</v>
      </c>
      <c r="S26" s="20">
        <v>137</v>
      </c>
      <c r="T26" s="21">
        <v>2.7865351367842976E-3</v>
      </c>
      <c r="U26" s="22">
        <v>0.24087591240875916</v>
      </c>
      <c r="V26" s="35">
        <v>0</v>
      </c>
    </row>
    <row r="27" spans="2:22" ht="14.45" customHeight="1" thickBot="1" x14ac:dyDescent="0.3">
      <c r="B27" s="13" t="s">
        <v>166</v>
      </c>
      <c r="C27" s="14" t="s">
        <v>22</v>
      </c>
      <c r="D27" s="15">
        <v>33</v>
      </c>
      <c r="E27" s="16">
        <v>5.3789731051344745E-3</v>
      </c>
      <c r="F27" s="15">
        <v>0</v>
      </c>
      <c r="G27" s="16">
        <v>0</v>
      </c>
      <c r="H27" s="17" t="s">
        <v>166</v>
      </c>
      <c r="I27" s="34" t="s">
        <v>166</v>
      </c>
      <c r="J27" s="15">
        <v>19</v>
      </c>
      <c r="K27" s="17">
        <v>0.73684210526315796</v>
      </c>
      <c r="L27" s="34">
        <v>0</v>
      </c>
      <c r="M27"/>
      <c r="O27" s="13">
        <v>17</v>
      </c>
      <c r="P27" s="14" t="s">
        <v>25</v>
      </c>
      <c r="Q27" s="15">
        <v>157</v>
      </c>
      <c r="R27" s="16">
        <v>2.8337815641752253E-3</v>
      </c>
      <c r="S27" s="15">
        <v>113</v>
      </c>
      <c r="T27" s="16">
        <v>2.298382996033764E-3</v>
      </c>
      <c r="U27" s="17">
        <v>0.38938053097345127</v>
      </c>
      <c r="V27" s="34">
        <v>0</v>
      </c>
    </row>
    <row r="28" spans="2:22" ht="14.45" customHeight="1" thickBot="1" x14ac:dyDescent="0.3">
      <c r="B28" s="18">
        <v>18</v>
      </c>
      <c r="C28" s="19" t="s">
        <v>143</v>
      </c>
      <c r="D28" s="20">
        <v>23</v>
      </c>
      <c r="E28" s="21">
        <v>3.7489812550937245E-3</v>
      </c>
      <c r="F28" s="20">
        <v>3</v>
      </c>
      <c r="G28" s="21">
        <v>5.258545135845749E-4</v>
      </c>
      <c r="H28" s="22">
        <v>6.666666666666667</v>
      </c>
      <c r="I28" s="35">
        <v>4</v>
      </c>
      <c r="J28" s="20">
        <v>13</v>
      </c>
      <c r="K28" s="22">
        <v>0.76923076923076916</v>
      </c>
      <c r="L28" s="35">
        <v>2</v>
      </c>
      <c r="M28"/>
      <c r="O28" s="18">
        <v>18</v>
      </c>
      <c r="P28" s="19" t="s">
        <v>22</v>
      </c>
      <c r="Q28" s="20">
        <v>143</v>
      </c>
      <c r="R28" s="21">
        <v>2.5810876667328483E-3</v>
      </c>
      <c r="S28" s="20">
        <v>6</v>
      </c>
      <c r="T28" s="21">
        <v>1.2203803518763347E-4</v>
      </c>
      <c r="U28" s="22">
        <v>22.833333333333332</v>
      </c>
      <c r="V28" s="35">
        <v>33</v>
      </c>
    </row>
    <row r="29" spans="2:22" ht="14.45" customHeight="1" thickBot="1" x14ac:dyDescent="0.3">
      <c r="B29" s="13">
        <v>19</v>
      </c>
      <c r="C29" s="14" t="s">
        <v>25</v>
      </c>
      <c r="D29" s="15">
        <v>13</v>
      </c>
      <c r="E29" s="16">
        <v>2.1189894050529746E-3</v>
      </c>
      <c r="F29" s="15">
        <v>11</v>
      </c>
      <c r="G29" s="16">
        <v>1.9281332164767747E-3</v>
      </c>
      <c r="H29" s="17">
        <v>0.18181818181818188</v>
      </c>
      <c r="I29" s="34">
        <v>-5</v>
      </c>
      <c r="J29" s="15">
        <v>10</v>
      </c>
      <c r="K29" s="17">
        <v>0.30000000000000004</v>
      </c>
      <c r="L29" s="34">
        <v>3</v>
      </c>
      <c r="M29"/>
      <c r="O29" s="13">
        <v>19</v>
      </c>
      <c r="P29" s="14" t="s">
        <v>135</v>
      </c>
      <c r="Q29" s="15">
        <v>139</v>
      </c>
      <c r="R29" s="16">
        <v>2.5088894103207408E-3</v>
      </c>
      <c r="S29" s="15">
        <v>81</v>
      </c>
      <c r="T29" s="16">
        <v>1.6475134750330519E-3</v>
      </c>
      <c r="U29" s="17">
        <v>0.71604938271604945</v>
      </c>
      <c r="V29" s="34">
        <v>1</v>
      </c>
    </row>
    <row r="30" spans="2:22" ht="14.45" customHeight="1" thickBot="1" x14ac:dyDescent="0.3">
      <c r="B30" s="18">
        <v>20</v>
      </c>
      <c r="C30" s="19" t="s">
        <v>167</v>
      </c>
      <c r="D30" s="20">
        <v>10</v>
      </c>
      <c r="E30" s="21">
        <v>1.6299918500407497E-3</v>
      </c>
      <c r="F30" s="20">
        <v>1</v>
      </c>
      <c r="G30" s="21">
        <v>1.7528483786152498E-4</v>
      </c>
      <c r="H30" s="22">
        <v>9</v>
      </c>
      <c r="I30" s="35">
        <v>18</v>
      </c>
      <c r="J30" s="20">
        <v>10</v>
      </c>
      <c r="K30" s="22">
        <v>0</v>
      </c>
      <c r="L30" s="35">
        <v>2</v>
      </c>
      <c r="M30"/>
      <c r="O30" s="18">
        <v>20</v>
      </c>
      <c r="P30" s="19" t="s">
        <v>155</v>
      </c>
      <c r="Q30" s="20">
        <v>132</v>
      </c>
      <c r="R30" s="21">
        <v>2.3825424615995525E-3</v>
      </c>
      <c r="S30" s="20">
        <v>16</v>
      </c>
      <c r="T30" s="21">
        <v>3.2543476050035593E-4</v>
      </c>
      <c r="U30" s="22">
        <v>7.25</v>
      </c>
      <c r="V30" s="35">
        <v>18</v>
      </c>
    </row>
    <row r="31" spans="2:22" ht="15.75" thickBot="1" x14ac:dyDescent="0.3">
      <c r="B31" s="87" t="s">
        <v>40</v>
      </c>
      <c r="C31" s="88"/>
      <c r="D31" s="23">
        <f>SUM(D11:D30)</f>
        <v>6048</v>
      </c>
      <c r="E31" s="24">
        <f>D31/D33</f>
        <v>0.98581907090464549</v>
      </c>
      <c r="F31" s="23">
        <f>SUM(F11:F30)</f>
        <v>5632</v>
      </c>
      <c r="G31" s="24">
        <f>F31/F33</f>
        <v>0.98720420683610866</v>
      </c>
      <c r="H31" s="25">
        <f>D31/F31-1</f>
        <v>7.3863636363636465E-2</v>
      </c>
      <c r="I31" s="36"/>
      <c r="J31" s="23">
        <f>SUM(J11:J30)</f>
        <v>5089</v>
      </c>
      <c r="K31" s="24">
        <f>E31/J31-1</f>
        <v>-0.99980628432483698</v>
      </c>
      <c r="L31" s="23"/>
      <c r="M31"/>
      <c r="O31" s="87" t="s">
        <v>40</v>
      </c>
      <c r="P31" s="88"/>
      <c r="Q31" s="23">
        <f>SUM(Q11:Q30)</f>
        <v>54186</v>
      </c>
      <c r="R31" s="24">
        <f>Q31/Q33</f>
        <v>0.97803368048661621</v>
      </c>
      <c r="S31" s="23">
        <f>SUM(S11:S30)</f>
        <v>47953</v>
      </c>
      <c r="T31" s="24">
        <f>S31/S33</f>
        <v>0.975348316892098</v>
      </c>
      <c r="U31" s="25">
        <f>Q31/S31-1</f>
        <v>0.12998144016015689</v>
      </c>
      <c r="V31" s="36"/>
    </row>
    <row r="32" spans="2:22" ht="15.75" thickBot="1" x14ac:dyDescent="0.3">
      <c r="B32" s="87" t="s">
        <v>12</v>
      </c>
      <c r="C32" s="88"/>
      <c r="D32" s="23">
        <f>D33-SUM(D11:D30)</f>
        <v>87</v>
      </c>
      <c r="E32" s="24">
        <f>D32/D33</f>
        <v>1.4180929095354523E-2</v>
      </c>
      <c r="F32" s="23">
        <f>F33-SUM(F11:F30)</f>
        <v>73</v>
      </c>
      <c r="G32" s="24">
        <f>F32/F33</f>
        <v>1.2795793163891324E-2</v>
      </c>
      <c r="H32" s="25">
        <f>D32/F32-1</f>
        <v>0.19178082191780832</v>
      </c>
      <c r="I32" s="36"/>
      <c r="J32" s="23">
        <f>J33-SUM(J11:J30)</f>
        <v>120</v>
      </c>
      <c r="K32" s="24">
        <f>E32/J32-1</f>
        <v>-0.99988182559087202</v>
      </c>
      <c r="L32" s="23"/>
      <c r="M32"/>
      <c r="O32" s="87" t="s">
        <v>12</v>
      </c>
      <c r="P32" s="88"/>
      <c r="Q32" s="23">
        <f>Q33-SUM(Q11:Q30)</f>
        <v>1217</v>
      </c>
      <c r="R32" s="24">
        <f>Q32/Q33</f>
        <v>2.196631951338375E-2</v>
      </c>
      <c r="S32" s="23">
        <f>S33-SUM(S11:S30)</f>
        <v>1212</v>
      </c>
      <c r="T32" s="24">
        <f>S32/S33</f>
        <v>2.4651683107901962E-2</v>
      </c>
      <c r="U32" s="25">
        <f>Q32/S32-1</f>
        <v>4.1254125412542031E-3</v>
      </c>
      <c r="V32" s="37"/>
    </row>
    <row r="33" spans="2:22" ht="15.75" thickBot="1" x14ac:dyDescent="0.3">
      <c r="B33" s="89" t="s">
        <v>34</v>
      </c>
      <c r="C33" s="90"/>
      <c r="D33" s="26">
        <v>6135</v>
      </c>
      <c r="E33" s="27">
        <v>1</v>
      </c>
      <c r="F33" s="26">
        <v>5705</v>
      </c>
      <c r="G33" s="27">
        <v>1</v>
      </c>
      <c r="H33" s="28">
        <v>7.5372480280455845E-2</v>
      </c>
      <c r="I33" s="38"/>
      <c r="J33" s="26">
        <v>5209</v>
      </c>
      <c r="K33" s="28">
        <v>0.17776924553657136</v>
      </c>
      <c r="L33" s="26"/>
      <c r="M33"/>
      <c r="N33" s="29"/>
      <c r="O33" s="89" t="s">
        <v>34</v>
      </c>
      <c r="P33" s="90"/>
      <c r="Q33" s="26">
        <v>55403</v>
      </c>
      <c r="R33" s="27">
        <v>1</v>
      </c>
      <c r="S33" s="26">
        <v>49165</v>
      </c>
      <c r="T33" s="27">
        <v>1</v>
      </c>
      <c r="U33" s="28">
        <v>0.12687887725007618</v>
      </c>
      <c r="V33" s="38"/>
    </row>
    <row r="34" spans="2:22" ht="15" x14ac:dyDescent="0.25">
      <c r="B34" s="30" t="s">
        <v>61</v>
      </c>
      <c r="M34"/>
      <c r="O34" s="30" t="s">
        <v>61</v>
      </c>
    </row>
    <row r="35" spans="2:22" ht="15" x14ac:dyDescent="0.25">
      <c r="B35" s="31" t="s">
        <v>60</v>
      </c>
      <c r="M35"/>
      <c r="O35" s="31" t="s">
        <v>60</v>
      </c>
    </row>
    <row r="36" spans="2:22" x14ac:dyDescent="0.2">
      <c r="B36" s="42"/>
    </row>
    <row r="37" spans="2:22" x14ac:dyDescent="0.2">
      <c r="B37" s="43"/>
    </row>
    <row r="38" spans="2:22" ht="15" customHeight="1" x14ac:dyDescent="0.2">
      <c r="B38" s="71" t="s">
        <v>203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32"/>
      <c r="O38" s="71" t="s">
        <v>129</v>
      </c>
      <c r="P38" s="71"/>
      <c r="Q38" s="71"/>
      <c r="R38" s="71"/>
      <c r="S38" s="71"/>
      <c r="T38" s="71"/>
      <c r="U38" s="71"/>
      <c r="V38" s="71"/>
    </row>
    <row r="39" spans="2:22" ht="15" customHeight="1" x14ac:dyDescent="0.2">
      <c r="B39" s="101" t="s">
        <v>202</v>
      </c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32"/>
      <c r="O39" s="101" t="s">
        <v>130</v>
      </c>
      <c r="P39" s="101"/>
      <c r="Q39" s="101"/>
      <c r="R39" s="101"/>
      <c r="S39" s="101"/>
      <c r="T39" s="101"/>
      <c r="U39" s="101"/>
      <c r="V39" s="101"/>
    </row>
    <row r="40" spans="2:22" ht="15" customHeight="1" thickBot="1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29"/>
      <c r="L40" s="6" t="s">
        <v>4</v>
      </c>
      <c r="O40" s="33"/>
      <c r="P40" s="33"/>
      <c r="Q40" s="33"/>
      <c r="R40" s="33"/>
      <c r="S40" s="33"/>
      <c r="T40" s="33"/>
      <c r="U40" s="33"/>
      <c r="V40" s="6" t="s">
        <v>4</v>
      </c>
    </row>
    <row r="41" spans="2:22" x14ac:dyDescent="0.2">
      <c r="B41" s="73" t="s">
        <v>0</v>
      </c>
      <c r="C41" s="75" t="s">
        <v>39</v>
      </c>
      <c r="D41" s="77" t="s">
        <v>158</v>
      </c>
      <c r="E41" s="78"/>
      <c r="F41" s="78"/>
      <c r="G41" s="78"/>
      <c r="H41" s="78"/>
      <c r="I41" s="79"/>
      <c r="J41" s="77" t="s">
        <v>151</v>
      </c>
      <c r="K41" s="78"/>
      <c r="L41" s="79"/>
      <c r="O41" s="73" t="s">
        <v>0</v>
      </c>
      <c r="P41" s="75" t="s">
        <v>39</v>
      </c>
      <c r="Q41" s="77" t="s">
        <v>164</v>
      </c>
      <c r="R41" s="78"/>
      <c r="S41" s="78"/>
      <c r="T41" s="78"/>
      <c r="U41" s="78"/>
      <c r="V41" s="79"/>
    </row>
    <row r="42" spans="2:22" ht="15" customHeight="1" thickBot="1" x14ac:dyDescent="0.25">
      <c r="B42" s="74"/>
      <c r="C42" s="76"/>
      <c r="D42" s="80" t="s">
        <v>159</v>
      </c>
      <c r="E42" s="81"/>
      <c r="F42" s="81"/>
      <c r="G42" s="81"/>
      <c r="H42" s="81"/>
      <c r="I42" s="82"/>
      <c r="J42" s="80" t="s">
        <v>152</v>
      </c>
      <c r="K42" s="81"/>
      <c r="L42" s="82"/>
      <c r="O42" s="74"/>
      <c r="P42" s="76"/>
      <c r="Q42" s="80" t="s">
        <v>165</v>
      </c>
      <c r="R42" s="81"/>
      <c r="S42" s="81"/>
      <c r="T42" s="81"/>
      <c r="U42" s="81"/>
      <c r="V42" s="82"/>
    </row>
    <row r="43" spans="2:22" ht="15" customHeight="1" x14ac:dyDescent="0.2">
      <c r="B43" s="74"/>
      <c r="C43" s="76"/>
      <c r="D43" s="83">
        <v>2026</v>
      </c>
      <c r="E43" s="84"/>
      <c r="F43" s="83">
        <v>2025</v>
      </c>
      <c r="G43" s="84"/>
      <c r="H43" s="91" t="s">
        <v>5</v>
      </c>
      <c r="I43" s="91" t="s">
        <v>42</v>
      </c>
      <c r="J43" s="91">
        <v>2026</v>
      </c>
      <c r="K43" s="91" t="s">
        <v>160</v>
      </c>
      <c r="L43" s="93" t="s">
        <v>162</v>
      </c>
      <c r="O43" s="74"/>
      <c r="P43" s="76"/>
      <c r="Q43" s="83">
        <v>2026</v>
      </c>
      <c r="R43" s="84"/>
      <c r="S43" s="83">
        <v>2025</v>
      </c>
      <c r="T43" s="84"/>
      <c r="U43" s="91" t="s">
        <v>5</v>
      </c>
      <c r="V43" s="93" t="s">
        <v>56</v>
      </c>
    </row>
    <row r="44" spans="2:22" ht="14.45" customHeight="1" thickBot="1" x14ac:dyDescent="0.25">
      <c r="B44" s="95" t="s">
        <v>6</v>
      </c>
      <c r="C44" s="97" t="s">
        <v>39</v>
      </c>
      <c r="D44" s="85"/>
      <c r="E44" s="86"/>
      <c r="F44" s="85"/>
      <c r="G44" s="86"/>
      <c r="H44" s="92"/>
      <c r="I44" s="92"/>
      <c r="J44" s="92"/>
      <c r="K44" s="92"/>
      <c r="L44" s="94"/>
      <c r="O44" s="95" t="s">
        <v>6</v>
      </c>
      <c r="P44" s="97" t="s">
        <v>39</v>
      </c>
      <c r="Q44" s="85"/>
      <c r="R44" s="86"/>
      <c r="S44" s="85"/>
      <c r="T44" s="86"/>
      <c r="U44" s="92"/>
      <c r="V44" s="94"/>
    </row>
    <row r="45" spans="2:22" ht="15" customHeight="1" x14ac:dyDescent="0.2">
      <c r="B45" s="95"/>
      <c r="C45" s="97"/>
      <c r="D45" s="7" t="s">
        <v>8</v>
      </c>
      <c r="E45" s="8" t="s">
        <v>2</v>
      </c>
      <c r="F45" s="7" t="s">
        <v>8</v>
      </c>
      <c r="G45" s="8" t="s">
        <v>2</v>
      </c>
      <c r="H45" s="99" t="s">
        <v>9</v>
      </c>
      <c r="I45" s="99" t="s">
        <v>43</v>
      </c>
      <c r="J45" s="99" t="s">
        <v>8</v>
      </c>
      <c r="K45" s="99" t="s">
        <v>161</v>
      </c>
      <c r="L45" s="102" t="s">
        <v>163</v>
      </c>
      <c r="O45" s="95"/>
      <c r="P45" s="97"/>
      <c r="Q45" s="7" t="s">
        <v>8</v>
      </c>
      <c r="R45" s="8" t="s">
        <v>2</v>
      </c>
      <c r="S45" s="7" t="s">
        <v>8</v>
      </c>
      <c r="T45" s="8" t="s">
        <v>2</v>
      </c>
      <c r="U45" s="99" t="s">
        <v>9</v>
      </c>
      <c r="V45" s="102" t="s">
        <v>57</v>
      </c>
    </row>
    <row r="46" spans="2:22" ht="14.25" customHeight="1" thickBot="1" x14ac:dyDescent="0.25">
      <c r="B46" s="96"/>
      <c r="C46" s="98"/>
      <c r="D46" s="10" t="s">
        <v>10</v>
      </c>
      <c r="E46" s="11" t="s">
        <v>11</v>
      </c>
      <c r="F46" s="10" t="s">
        <v>10</v>
      </c>
      <c r="G46" s="11" t="s">
        <v>11</v>
      </c>
      <c r="H46" s="100"/>
      <c r="I46" s="100"/>
      <c r="J46" s="100" t="s">
        <v>10</v>
      </c>
      <c r="K46" s="100"/>
      <c r="L46" s="103"/>
      <c r="O46" s="96"/>
      <c r="P46" s="98"/>
      <c r="Q46" s="10" t="s">
        <v>10</v>
      </c>
      <c r="R46" s="11" t="s">
        <v>11</v>
      </c>
      <c r="S46" s="10" t="s">
        <v>10</v>
      </c>
      <c r="T46" s="11" t="s">
        <v>11</v>
      </c>
      <c r="U46" s="100"/>
      <c r="V46" s="103"/>
    </row>
    <row r="47" spans="2:22" ht="15" thickBot="1" x14ac:dyDescent="0.25">
      <c r="B47" s="13">
        <v>1</v>
      </c>
      <c r="C47" s="14" t="s">
        <v>49</v>
      </c>
      <c r="D47" s="15">
        <v>912</v>
      </c>
      <c r="E47" s="16">
        <v>0.14865525672371638</v>
      </c>
      <c r="F47" s="15">
        <v>636</v>
      </c>
      <c r="G47" s="16">
        <v>0.11148115687992989</v>
      </c>
      <c r="H47" s="17">
        <v>0.4339622641509433</v>
      </c>
      <c r="I47" s="34">
        <v>0</v>
      </c>
      <c r="J47" s="15">
        <v>701</v>
      </c>
      <c r="K47" s="17">
        <v>0.3009985734664764</v>
      </c>
      <c r="L47" s="34">
        <v>0</v>
      </c>
      <c r="O47" s="13">
        <v>1</v>
      </c>
      <c r="P47" s="14" t="s">
        <v>49</v>
      </c>
      <c r="Q47" s="15">
        <v>7461</v>
      </c>
      <c r="R47" s="16">
        <v>0.13466779777268378</v>
      </c>
      <c r="S47" s="15">
        <v>5081</v>
      </c>
      <c r="T47" s="16">
        <v>0.10334587613139429</v>
      </c>
      <c r="U47" s="17">
        <v>0.46841172997441438</v>
      </c>
      <c r="V47" s="34">
        <v>0</v>
      </c>
    </row>
    <row r="48" spans="2:22" ht="15" thickBot="1" x14ac:dyDescent="0.25">
      <c r="B48" s="18">
        <v>2</v>
      </c>
      <c r="C48" s="19" t="s">
        <v>59</v>
      </c>
      <c r="D48" s="20">
        <v>452</v>
      </c>
      <c r="E48" s="21">
        <v>7.3675631621841889E-2</v>
      </c>
      <c r="F48" s="20">
        <v>468</v>
      </c>
      <c r="G48" s="21">
        <v>8.2033304119193684E-2</v>
      </c>
      <c r="H48" s="22">
        <v>-3.4188034188034178E-2</v>
      </c>
      <c r="I48" s="35">
        <v>0</v>
      </c>
      <c r="J48" s="20">
        <v>271</v>
      </c>
      <c r="K48" s="22">
        <v>0.66789667896678973</v>
      </c>
      <c r="L48" s="35">
        <v>4</v>
      </c>
      <c r="O48" s="18">
        <v>2</v>
      </c>
      <c r="P48" s="19" t="s">
        <v>66</v>
      </c>
      <c r="Q48" s="20">
        <v>4028</v>
      </c>
      <c r="R48" s="21">
        <v>7.2703644206992407E-2</v>
      </c>
      <c r="S48" s="20">
        <v>3506</v>
      </c>
      <c r="T48" s="21">
        <v>7.1310891894640502E-2</v>
      </c>
      <c r="U48" s="22">
        <v>0.14888762122076438</v>
      </c>
      <c r="V48" s="35">
        <v>0</v>
      </c>
    </row>
    <row r="49" spans="2:22" ht="15" thickBot="1" x14ac:dyDescent="0.25">
      <c r="B49" s="13">
        <v>3</v>
      </c>
      <c r="C49" s="14" t="s">
        <v>51</v>
      </c>
      <c r="D49" s="15">
        <v>337</v>
      </c>
      <c r="E49" s="16">
        <v>5.493072534637327E-2</v>
      </c>
      <c r="F49" s="15">
        <v>324</v>
      </c>
      <c r="G49" s="16">
        <v>5.6792287467134092E-2</v>
      </c>
      <c r="H49" s="17">
        <v>4.0123456790123413E-2</v>
      </c>
      <c r="I49" s="34">
        <v>2</v>
      </c>
      <c r="J49" s="15">
        <v>287</v>
      </c>
      <c r="K49" s="17">
        <v>0.17421602787456436</v>
      </c>
      <c r="L49" s="34">
        <v>1</v>
      </c>
      <c r="O49" s="13">
        <v>3</v>
      </c>
      <c r="P49" s="14" t="s">
        <v>59</v>
      </c>
      <c r="Q49" s="15">
        <v>3552</v>
      </c>
      <c r="R49" s="16">
        <v>6.4112051693951594E-2</v>
      </c>
      <c r="S49" s="15">
        <v>3362</v>
      </c>
      <c r="T49" s="16">
        <v>6.8381979050137293E-2</v>
      </c>
      <c r="U49" s="17">
        <v>5.6513979773944012E-2</v>
      </c>
      <c r="V49" s="34">
        <v>0</v>
      </c>
    </row>
    <row r="50" spans="2:22" ht="15" thickBot="1" x14ac:dyDescent="0.25">
      <c r="B50" s="18">
        <v>4</v>
      </c>
      <c r="C50" s="19" t="s">
        <v>66</v>
      </c>
      <c r="D50" s="20">
        <v>329</v>
      </c>
      <c r="E50" s="21">
        <v>5.362673186634067E-2</v>
      </c>
      <c r="F50" s="20">
        <v>407</v>
      </c>
      <c r="G50" s="21">
        <v>7.1340929009640661E-2</v>
      </c>
      <c r="H50" s="22">
        <v>-0.19164619164619168</v>
      </c>
      <c r="I50" s="35">
        <v>-1</v>
      </c>
      <c r="J50" s="20">
        <v>376</v>
      </c>
      <c r="K50" s="22">
        <v>-0.125</v>
      </c>
      <c r="L50" s="35">
        <v>-2</v>
      </c>
      <c r="O50" s="18">
        <v>4</v>
      </c>
      <c r="P50" s="19" t="s">
        <v>83</v>
      </c>
      <c r="Q50" s="20">
        <v>3066</v>
      </c>
      <c r="R50" s="21">
        <v>5.5339963539880514E-2</v>
      </c>
      <c r="S50" s="20">
        <v>2340</v>
      </c>
      <c r="T50" s="21">
        <v>4.7594833723177056E-2</v>
      </c>
      <c r="U50" s="22">
        <v>0.31025641025641026</v>
      </c>
      <c r="V50" s="35">
        <v>4</v>
      </c>
    </row>
    <row r="51" spans="2:22" ht="15" thickBot="1" x14ac:dyDescent="0.25">
      <c r="B51" s="13">
        <v>5</v>
      </c>
      <c r="C51" s="14" t="s">
        <v>50</v>
      </c>
      <c r="D51" s="15">
        <v>318</v>
      </c>
      <c r="E51" s="16">
        <v>5.1833740831295841E-2</v>
      </c>
      <c r="F51" s="15">
        <v>285</v>
      </c>
      <c r="G51" s="16">
        <v>4.9956178790534621E-2</v>
      </c>
      <c r="H51" s="17">
        <v>0.11578947368421044</v>
      </c>
      <c r="I51" s="34">
        <v>2</v>
      </c>
      <c r="J51" s="15">
        <v>261</v>
      </c>
      <c r="K51" s="17">
        <v>0.21839080459770122</v>
      </c>
      <c r="L51" s="34">
        <v>2</v>
      </c>
      <c r="O51" s="13">
        <v>5</v>
      </c>
      <c r="P51" s="14" t="s">
        <v>53</v>
      </c>
      <c r="Q51" s="15">
        <v>2773</v>
      </c>
      <c r="R51" s="16">
        <v>5.0051441257693625E-2</v>
      </c>
      <c r="S51" s="15">
        <v>2923</v>
      </c>
      <c r="T51" s="16">
        <v>5.9452862808908775E-2</v>
      </c>
      <c r="U51" s="17">
        <v>-5.1317139924734856E-2</v>
      </c>
      <c r="V51" s="34">
        <v>0</v>
      </c>
    </row>
    <row r="52" spans="2:22" ht="15" thickBot="1" x14ac:dyDescent="0.25">
      <c r="B52" s="18">
        <v>6</v>
      </c>
      <c r="C52" s="19" t="s">
        <v>53</v>
      </c>
      <c r="D52" s="20">
        <v>300</v>
      </c>
      <c r="E52" s="21">
        <v>4.8899755501222497E-2</v>
      </c>
      <c r="F52" s="20">
        <v>397</v>
      </c>
      <c r="G52" s="21">
        <v>6.9588080631025423E-2</v>
      </c>
      <c r="H52" s="22">
        <v>-0.24433249370277077</v>
      </c>
      <c r="I52" s="35">
        <v>-2</v>
      </c>
      <c r="J52" s="20">
        <v>276</v>
      </c>
      <c r="K52" s="22">
        <v>8.6956521739130377E-2</v>
      </c>
      <c r="L52" s="35">
        <v>-1</v>
      </c>
      <c r="O52" s="18">
        <v>6</v>
      </c>
      <c r="P52" s="19" t="s">
        <v>51</v>
      </c>
      <c r="Q52" s="20">
        <v>2769</v>
      </c>
      <c r="R52" s="21">
        <v>4.9979243001281516E-2</v>
      </c>
      <c r="S52" s="20">
        <v>2948</v>
      </c>
      <c r="T52" s="21">
        <v>5.9961354622190585E-2</v>
      </c>
      <c r="U52" s="22">
        <v>-6.0719131614654032E-2</v>
      </c>
      <c r="V52" s="35">
        <v>-2</v>
      </c>
    </row>
    <row r="53" spans="2:22" ht="15" thickBot="1" x14ac:dyDescent="0.25">
      <c r="B53" s="13">
        <v>7</v>
      </c>
      <c r="C53" s="14" t="s">
        <v>68</v>
      </c>
      <c r="D53" s="15">
        <v>287</v>
      </c>
      <c r="E53" s="16">
        <v>4.6780766096169518E-2</v>
      </c>
      <c r="F53" s="15">
        <v>265</v>
      </c>
      <c r="G53" s="16">
        <v>4.6450482033304118E-2</v>
      </c>
      <c r="H53" s="17">
        <v>8.3018867924528283E-2</v>
      </c>
      <c r="I53" s="34">
        <v>1</v>
      </c>
      <c r="J53" s="15">
        <v>261</v>
      </c>
      <c r="K53" s="17">
        <v>9.9616858237547845E-2</v>
      </c>
      <c r="L53" s="34">
        <v>0</v>
      </c>
      <c r="O53" s="13">
        <v>7</v>
      </c>
      <c r="P53" s="14" t="s">
        <v>50</v>
      </c>
      <c r="Q53" s="15">
        <v>2655</v>
      </c>
      <c r="R53" s="16">
        <v>4.7921592693536449E-2</v>
      </c>
      <c r="S53" s="15">
        <v>2883</v>
      </c>
      <c r="T53" s="16">
        <v>5.8639275907657884E-2</v>
      </c>
      <c r="U53" s="17">
        <v>-7.9084287200832493E-2</v>
      </c>
      <c r="V53" s="34">
        <v>-1</v>
      </c>
    </row>
    <row r="54" spans="2:22" ht="15" thickBot="1" x14ac:dyDescent="0.25">
      <c r="B54" s="18">
        <v>8</v>
      </c>
      <c r="C54" s="19" t="s">
        <v>83</v>
      </c>
      <c r="D54" s="20">
        <v>270</v>
      </c>
      <c r="E54" s="21">
        <v>4.4009779951100246E-2</v>
      </c>
      <c r="F54" s="20">
        <v>321</v>
      </c>
      <c r="G54" s="21">
        <v>5.6266432953549515E-2</v>
      </c>
      <c r="H54" s="22">
        <v>-0.15887850467289721</v>
      </c>
      <c r="I54" s="35">
        <v>-2</v>
      </c>
      <c r="J54" s="20">
        <v>307</v>
      </c>
      <c r="K54" s="22">
        <v>-0.12052117263843654</v>
      </c>
      <c r="L54" s="35">
        <v>-5</v>
      </c>
      <c r="O54" s="18">
        <v>8</v>
      </c>
      <c r="P54" s="19" t="s">
        <v>68</v>
      </c>
      <c r="Q54" s="20">
        <v>2652</v>
      </c>
      <c r="R54" s="21">
        <v>4.7867444001227367E-2</v>
      </c>
      <c r="S54" s="20">
        <v>2811</v>
      </c>
      <c r="T54" s="21">
        <v>5.7174819485406286E-2</v>
      </c>
      <c r="U54" s="22">
        <v>-5.6563500533617916E-2</v>
      </c>
      <c r="V54" s="35">
        <v>-1</v>
      </c>
    </row>
    <row r="55" spans="2:22" ht="15" thickBot="1" x14ac:dyDescent="0.25">
      <c r="B55" s="13">
        <v>9</v>
      </c>
      <c r="C55" s="14" t="s">
        <v>118</v>
      </c>
      <c r="D55" s="15">
        <v>247</v>
      </c>
      <c r="E55" s="16">
        <v>4.0260798696006517E-2</v>
      </c>
      <c r="F55" s="15">
        <v>185</v>
      </c>
      <c r="G55" s="16">
        <v>3.2427695004382119E-2</v>
      </c>
      <c r="H55" s="17">
        <v>0.33513513513513504</v>
      </c>
      <c r="I55" s="34">
        <v>2</v>
      </c>
      <c r="J55" s="15">
        <v>205</v>
      </c>
      <c r="K55" s="17">
        <v>0.20487804878048776</v>
      </c>
      <c r="L55" s="34">
        <v>0</v>
      </c>
      <c r="O55" s="13">
        <v>9</v>
      </c>
      <c r="P55" s="14" t="s">
        <v>118</v>
      </c>
      <c r="Q55" s="15">
        <v>2052</v>
      </c>
      <c r="R55" s="16">
        <v>3.7037705539411221E-2</v>
      </c>
      <c r="S55" s="15">
        <v>1157</v>
      </c>
      <c r="T55" s="16">
        <v>2.3533001118681989E-2</v>
      </c>
      <c r="U55" s="17">
        <v>0.77355229040622309</v>
      </c>
      <c r="V55" s="34">
        <v>5</v>
      </c>
    </row>
    <row r="56" spans="2:22" ht="15" thickBot="1" x14ac:dyDescent="0.25">
      <c r="B56" s="18">
        <v>10</v>
      </c>
      <c r="C56" s="19" t="s">
        <v>67</v>
      </c>
      <c r="D56" s="20">
        <v>225</v>
      </c>
      <c r="E56" s="21">
        <v>3.6674816625916873E-2</v>
      </c>
      <c r="F56" s="20">
        <v>203</v>
      </c>
      <c r="G56" s="21">
        <v>3.5582822085889573E-2</v>
      </c>
      <c r="H56" s="22">
        <v>0.10837438423645329</v>
      </c>
      <c r="I56" s="35">
        <v>0</v>
      </c>
      <c r="J56" s="20">
        <v>151</v>
      </c>
      <c r="K56" s="22">
        <v>0.49006622516556297</v>
      </c>
      <c r="L56" s="35">
        <v>2</v>
      </c>
      <c r="O56" s="18">
        <v>10</v>
      </c>
      <c r="P56" s="19" t="s">
        <v>136</v>
      </c>
      <c r="Q56" s="20">
        <v>1879</v>
      </c>
      <c r="R56" s="21">
        <v>3.391513094958757E-2</v>
      </c>
      <c r="S56" s="20">
        <v>1372</v>
      </c>
      <c r="T56" s="21">
        <v>2.7906030712905521E-2</v>
      </c>
      <c r="U56" s="22">
        <v>0.36953352769679304</v>
      </c>
      <c r="V56" s="35">
        <v>2</v>
      </c>
    </row>
    <row r="57" spans="2:22" ht="15" thickBot="1" x14ac:dyDescent="0.25">
      <c r="B57" s="13">
        <v>11</v>
      </c>
      <c r="C57" s="14" t="s">
        <v>168</v>
      </c>
      <c r="D57" s="15">
        <v>177</v>
      </c>
      <c r="E57" s="16">
        <v>2.8850855745721271E-2</v>
      </c>
      <c r="F57" s="15">
        <v>87</v>
      </c>
      <c r="G57" s="16">
        <v>1.5249780893952673E-2</v>
      </c>
      <c r="H57" s="17">
        <v>1.0344827586206895</v>
      </c>
      <c r="I57" s="34">
        <v>9</v>
      </c>
      <c r="J57" s="15">
        <v>46</v>
      </c>
      <c r="K57" s="17">
        <v>2.847826086956522</v>
      </c>
      <c r="L57" s="34">
        <v>17</v>
      </c>
      <c r="O57" s="13">
        <v>11</v>
      </c>
      <c r="P57" s="14" t="s">
        <v>67</v>
      </c>
      <c r="Q57" s="15">
        <v>1873</v>
      </c>
      <c r="R57" s="16">
        <v>3.3806833564969406E-2</v>
      </c>
      <c r="S57" s="15">
        <v>1807</v>
      </c>
      <c r="T57" s="16">
        <v>3.6753788264008949E-2</v>
      </c>
      <c r="U57" s="17">
        <v>3.652462645268395E-2</v>
      </c>
      <c r="V57" s="34">
        <v>-1</v>
      </c>
    </row>
    <row r="58" spans="2:22" ht="15" thickBot="1" x14ac:dyDescent="0.25">
      <c r="B58" s="18">
        <v>12</v>
      </c>
      <c r="C58" s="19" t="s">
        <v>76</v>
      </c>
      <c r="D58" s="20">
        <v>161</v>
      </c>
      <c r="E58" s="21">
        <v>2.6242868785656071E-2</v>
      </c>
      <c r="F58" s="20">
        <v>234</v>
      </c>
      <c r="G58" s="21">
        <v>4.1016652059596842E-2</v>
      </c>
      <c r="H58" s="22">
        <v>-0.31196581196581197</v>
      </c>
      <c r="I58" s="35">
        <v>-3</v>
      </c>
      <c r="J58" s="20">
        <v>153</v>
      </c>
      <c r="K58" s="22">
        <v>5.2287581699346442E-2</v>
      </c>
      <c r="L58" s="35">
        <v>-1</v>
      </c>
      <c r="O58" s="18">
        <v>12</v>
      </c>
      <c r="P58" s="19" t="s">
        <v>76</v>
      </c>
      <c r="Q58" s="20">
        <v>1740</v>
      </c>
      <c r="R58" s="21">
        <v>3.1406241539266827E-2</v>
      </c>
      <c r="S58" s="20">
        <v>1865</v>
      </c>
      <c r="T58" s="21">
        <v>3.793348927082274E-2</v>
      </c>
      <c r="U58" s="22">
        <v>-6.7024128686327122E-2</v>
      </c>
      <c r="V58" s="35">
        <v>-3</v>
      </c>
    </row>
    <row r="59" spans="2:22" ht="15" thickBot="1" x14ac:dyDescent="0.25">
      <c r="B59" s="13">
        <v>13</v>
      </c>
      <c r="C59" s="14" t="s">
        <v>138</v>
      </c>
      <c r="D59" s="15">
        <v>133</v>
      </c>
      <c r="E59" s="16">
        <v>2.1678891605541973E-2</v>
      </c>
      <c r="F59" s="15">
        <v>85</v>
      </c>
      <c r="G59" s="16">
        <v>1.4899211218229623E-2</v>
      </c>
      <c r="H59" s="17">
        <v>0.56470588235294117</v>
      </c>
      <c r="I59" s="34">
        <v>8</v>
      </c>
      <c r="J59" s="15">
        <v>100</v>
      </c>
      <c r="K59" s="17">
        <v>0.33000000000000007</v>
      </c>
      <c r="L59" s="34">
        <v>2</v>
      </c>
      <c r="O59" s="13">
        <v>13</v>
      </c>
      <c r="P59" s="14" t="s">
        <v>140</v>
      </c>
      <c r="Q59" s="15">
        <v>1226</v>
      </c>
      <c r="R59" s="16">
        <v>2.2128765590310993E-2</v>
      </c>
      <c r="S59" s="15">
        <v>1153</v>
      </c>
      <c r="T59" s="16">
        <v>2.34516424285569E-2</v>
      </c>
      <c r="U59" s="17">
        <v>6.3313096270598335E-2</v>
      </c>
      <c r="V59" s="34">
        <v>2</v>
      </c>
    </row>
    <row r="60" spans="2:22" ht="15" thickBot="1" x14ac:dyDescent="0.25">
      <c r="B60" s="18">
        <v>14</v>
      </c>
      <c r="C60" s="19" t="s">
        <v>139</v>
      </c>
      <c r="D60" s="20">
        <v>124</v>
      </c>
      <c r="E60" s="21">
        <v>2.0211898940505298E-2</v>
      </c>
      <c r="F60" s="20">
        <v>140</v>
      </c>
      <c r="G60" s="21">
        <v>2.4539877300613498E-2</v>
      </c>
      <c r="H60" s="22">
        <v>-0.11428571428571432</v>
      </c>
      <c r="I60" s="35">
        <v>-1</v>
      </c>
      <c r="J60" s="20">
        <v>82</v>
      </c>
      <c r="K60" s="22">
        <v>0.51219512195121952</v>
      </c>
      <c r="L60" s="35">
        <v>6</v>
      </c>
      <c r="O60" s="18">
        <v>14</v>
      </c>
      <c r="P60" s="19" t="s">
        <v>142</v>
      </c>
      <c r="Q60" s="20">
        <v>1058</v>
      </c>
      <c r="R60" s="21">
        <v>1.9096438821002471E-2</v>
      </c>
      <c r="S60" s="20">
        <v>935</v>
      </c>
      <c r="T60" s="21">
        <v>1.901759381673955E-2</v>
      </c>
      <c r="U60" s="22">
        <v>0.13155080213903747</v>
      </c>
      <c r="V60" s="35">
        <v>2</v>
      </c>
    </row>
    <row r="61" spans="2:22" ht="15" thickBot="1" x14ac:dyDescent="0.25">
      <c r="B61" s="13">
        <v>15</v>
      </c>
      <c r="C61" s="14" t="s">
        <v>136</v>
      </c>
      <c r="D61" s="15">
        <v>121</v>
      </c>
      <c r="E61" s="16">
        <v>1.9722901385493073E-2</v>
      </c>
      <c r="F61" s="15">
        <v>121</v>
      </c>
      <c r="G61" s="16">
        <v>2.1209465381244522E-2</v>
      </c>
      <c r="H61" s="17">
        <v>0</v>
      </c>
      <c r="I61" s="34">
        <v>0</v>
      </c>
      <c r="J61" s="15">
        <v>168</v>
      </c>
      <c r="K61" s="17">
        <v>-0.27976190476190477</v>
      </c>
      <c r="L61" s="34">
        <v>-5</v>
      </c>
      <c r="O61" s="13">
        <v>15</v>
      </c>
      <c r="P61" s="14" t="s">
        <v>139</v>
      </c>
      <c r="Q61" s="15">
        <v>1050</v>
      </c>
      <c r="R61" s="16">
        <v>1.8952042308178256E-2</v>
      </c>
      <c r="S61" s="15">
        <v>691</v>
      </c>
      <c r="T61" s="16">
        <v>1.4054713719109123E-2</v>
      </c>
      <c r="U61" s="17">
        <v>0.51953690303907374</v>
      </c>
      <c r="V61" s="34">
        <v>5</v>
      </c>
    </row>
    <row r="62" spans="2:22" ht="15" thickBot="1" x14ac:dyDescent="0.25">
      <c r="B62" s="18">
        <v>16</v>
      </c>
      <c r="C62" s="19" t="s">
        <v>145</v>
      </c>
      <c r="D62" s="20">
        <v>110</v>
      </c>
      <c r="E62" s="21">
        <v>1.7929910350448247E-2</v>
      </c>
      <c r="F62" s="20">
        <v>58</v>
      </c>
      <c r="G62" s="21">
        <v>1.0166520595968448E-2</v>
      </c>
      <c r="H62" s="22">
        <v>0.89655172413793105</v>
      </c>
      <c r="I62" s="35">
        <v>11</v>
      </c>
      <c r="J62" s="20">
        <v>87</v>
      </c>
      <c r="K62" s="22">
        <v>0.26436781609195403</v>
      </c>
      <c r="L62" s="35">
        <v>3</v>
      </c>
      <c r="O62" s="18">
        <v>16</v>
      </c>
      <c r="P62" s="19" t="s">
        <v>137</v>
      </c>
      <c r="Q62" s="20">
        <v>1034</v>
      </c>
      <c r="R62" s="21">
        <v>1.8663249282529826E-2</v>
      </c>
      <c r="S62" s="20">
        <v>1335</v>
      </c>
      <c r="T62" s="21">
        <v>2.7153462829248447E-2</v>
      </c>
      <c r="U62" s="22">
        <v>-0.22546816479400744</v>
      </c>
      <c r="V62" s="35">
        <v>-3</v>
      </c>
    </row>
    <row r="63" spans="2:22" ht="15" thickBot="1" x14ac:dyDescent="0.25">
      <c r="B63" s="13">
        <v>17</v>
      </c>
      <c r="C63" s="14" t="s">
        <v>142</v>
      </c>
      <c r="D63" s="15">
        <v>109</v>
      </c>
      <c r="E63" s="16">
        <v>1.7766911165444172E-2</v>
      </c>
      <c r="F63" s="15">
        <v>96</v>
      </c>
      <c r="G63" s="16">
        <v>1.6827344434706397E-2</v>
      </c>
      <c r="H63" s="17">
        <v>0.13541666666666674</v>
      </c>
      <c r="I63" s="34">
        <v>1</v>
      </c>
      <c r="J63" s="15">
        <v>55</v>
      </c>
      <c r="K63" s="17">
        <v>0.98181818181818192</v>
      </c>
      <c r="L63" s="34">
        <v>7</v>
      </c>
      <c r="O63" s="13">
        <v>17</v>
      </c>
      <c r="P63" s="14" t="s">
        <v>138</v>
      </c>
      <c r="Q63" s="15">
        <v>916</v>
      </c>
      <c r="R63" s="16">
        <v>1.653340071837265E-2</v>
      </c>
      <c r="S63" s="15">
        <v>659</v>
      </c>
      <c r="T63" s="16">
        <v>1.340384419810841E-2</v>
      </c>
      <c r="U63" s="17">
        <v>0.38998482549317148</v>
      </c>
      <c r="V63" s="34">
        <v>5</v>
      </c>
    </row>
    <row r="64" spans="2:22" ht="15" thickBot="1" x14ac:dyDescent="0.25">
      <c r="B64" s="18">
        <v>18</v>
      </c>
      <c r="C64" s="19" t="s">
        <v>144</v>
      </c>
      <c r="D64" s="20">
        <v>101</v>
      </c>
      <c r="E64" s="21">
        <v>1.6462917685411572E-2</v>
      </c>
      <c r="F64" s="20">
        <v>68</v>
      </c>
      <c r="G64" s="21">
        <v>1.1919368974583698E-2</v>
      </c>
      <c r="H64" s="22">
        <v>0.48529411764705888</v>
      </c>
      <c r="I64" s="35">
        <v>6</v>
      </c>
      <c r="J64" s="20">
        <v>91</v>
      </c>
      <c r="K64" s="22">
        <v>0.10989010989010994</v>
      </c>
      <c r="L64" s="35">
        <v>-1</v>
      </c>
      <c r="O64" s="18">
        <v>18</v>
      </c>
      <c r="P64" s="19" t="s">
        <v>141</v>
      </c>
      <c r="Q64" s="20">
        <v>910</v>
      </c>
      <c r="R64" s="21">
        <v>1.6425103333754489E-2</v>
      </c>
      <c r="S64" s="20">
        <v>738</v>
      </c>
      <c r="T64" s="21">
        <v>1.5010678328078918E-2</v>
      </c>
      <c r="U64" s="22">
        <v>0.23306233062330617</v>
      </c>
      <c r="V64" s="35">
        <v>1</v>
      </c>
    </row>
    <row r="65" spans="2:22" ht="15" thickBot="1" x14ac:dyDescent="0.25">
      <c r="B65" s="13">
        <v>19</v>
      </c>
      <c r="C65" s="14" t="s">
        <v>169</v>
      </c>
      <c r="D65" s="15">
        <v>95</v>
      </c>
      <c r="E65" s="16">
        <v>1.5484922575387123E-2</v>
      </c>
      <c r="F65" s="15">
        <v>1</v>
      </c>
      <c r="G65" s="16">
        <v>1.7528483786152498E-4</v>
      </c>
      <c r="H65" s="17">
        <v>94</v>
      </c>
      <c r="I65" s="34">
        <v>41</v>
      </c>
      <c r="J65" s="15">
        <v>57</v>
      </c>
      <c r="K65" s="17">
        <v>0.66666666666666674</v>
      </c>
      <c r="L65" s="34">
        <v>4</v>
      </c>
      <c r="O65" s="13">
        <v>19</v>
      </c>
      <c r="P65" s="14" t="s">
        <v>144</v>
      </c>
      <c r="Q65" s="15">
        <v>837</v>
      </c>
      <c r="R65" s="16">
        <v>1.5107485154233526E-2</v>
      </c>
      <c r="S65" s="15">
        <v>768</v>
      </c>
      <c r="T65" s="16">
        <v>1.5620868504017085E-2</v>
      </c>
      <c r="U65" s="17">
        <v>8.984375E-2</v>
      </c>
      <c r="V65" s="34">
        <v>-1</v>
      </c>
    </row>
    <row r="66" spans="2:22" ht="15" thickBot="1" x14ac:dyDescent="0.25">
      <c r="B66" s="18">
        <v>20</v>
      </c>
      <c r="C66" s="19" t="s">
        <v>170</v>
      </c>
      <c r="D66" s="20">
        <v>87</v>
      </c>
      <c r="E66" s="21">
        <v>1.4180929095354523E-2</v>
      </c>
      <c r="F66" s="20">
        <v>60</v>
      </c>
      <c r="G66" s="21">
        <v>1.0517090271691499E-2</v>
      </c>
      <c r="H66" s="22">
        <v>0.44999999999999996</v>
      </c>
      <c r="I66" s="35">
        <v>5</v>
      </c>
      <c r="J66" s="20">
        <v>44</v>
      </c>
      <c r="K66" s="22">
        <v>0.97727272727272729</v>
      </c>
      <c r="L66" s="35">
        <v>9</v>
      </c>
      <c r="O66" s="18">
        <v>20</v>
      </c>
      <c r="P66" s="19" t="s">
        <v>168</v>
      </c>
      <c r="Q66" s="20">
        <v>816</v>
      </c>
      <c r="R66" s="21">
        <v>1.472844430806996E-2</v>
      </c>
      <c r="S66" s="20">
        <v>1387</v>
      </c>
      <c r="T66" s="21">
        <v>2.8211125800874606E-2</v>
      </c>
      <c r="U66" s="22">
        <v>-0.41167988464311467</v>
      </c>
      <c r="V66" s="35">
        <v>-9</v>
      </c>
    </row>
    <row r="67" spans="2:22" ht="15" thickBot="1" x14ac:dyDescent="0.25">
      <c r="B67" s="87" t="s">
        <v>52</v>
      </c>
      <c r="C67" s="88"/>
      <c r="D67" s="23">
        <f>SUM(D47:D66)</f>
        <v>4895</v>
      </c>
      <c r="E67" s="24">
        <f>D67/D69</f>
        <v>0.79788101059494698</v>
      </c>
      <c r="F67" s="23">
        <f>SUM(F47:F66)</f>
        <v>4441</v>
      </c>
      <c r="G67" s="24">
        <f>F67/F69</f>
        <v>0.77843996494303247</v>
      </c>
      <c r="H67" s="25">
        <f>D67/F67-1</f>
        <v>0.10222922765142983</v>
      </c>
      <c r="I67" s="36"/>
      <c r="J67" s="23">
        <f>SUM(J47:J66)</f>
        <v>3979</v>
      </c>
      <c r="K67" s="24">
        <f>D67/J67-1</f>
        <v>0.23020859512440306</v>
      </c>
      <c r="L67" s="23"/>
      <c r="O67" s="87" t="s">
        <v>52</v>
      </c>
      <c r="P67" s="88"/>
      <c r="Q67" s="23">
        <f>SUM(Q47:Q66)</f>
        <v>44347</v>
      </c>
      <c r="R67" s="24">
        <f>Q67/Q69</f>
        <v>0.80044401927693443</v>
      </c>
      <c r="S67" s="23">
        <f>SUM(S47:S66)</f>
        <v>39721</v>
      </c>
      <c r="T67" s="24">
        <f>S67/S69</f>
        <v>0.80791213261466488</v>
      </c>
      <c r="U67" s="25">
        <f>Q67/S67-1</f>
        <v>0.11646232471488638</v>
      </c>
      <c r="V67" s="36"/>
    </row>
    <row r="68" spans="2:22" ht="15" thickBot="1" x14ac:dyDescent="0.25">
      <c r="B68" s="87" t="s">
        <v>12</v>
      </c>
      <c r="C68" s="88"/>
      <c r="D68" s="23">
        <f>D69-D67</f>
        <v>1240</v>
      </c>
      <c r="E68" s="24">
        <f>D68/D69</f>
        <v>0.20211898940505296</v>
      </c>
      <c r="F68" s="23">
        <f>F69-F67</f>
        <v>1264</v>
      </c>
      <c r="G68" s="24">
        <f>F68/F69</f>
        <v>0.22156003505696759</v>
      </c>
      <c r="H68" s="25">
        <f>D68/F68-1</f>
        <v>-1.8987341772151889E-2</v>
      </c>
      <c r="I68" s="37"/>
      <c r="J68" s="23">
        <f>J69-SUM(J47:J56)</f>
        <v>2113</v>
      </c>
      <c r="K68" s="25">
        <f>D68/J68-1</f>
        <v>-0.41315664931377194</v>
      </c>
      <c r="L68" s="41"/>
      <c r="O68" s="87" t="s">
        <v>12</v>
      </c>
      <c r="P68" s="88"/>
      <c r="Q68" s="23">
        <f>Q69-Q67</f>
        <v>11056</v>
      </c>
      <c r="R68" s="24">
        <f>Q68/Q69</f>
        <v>0.19955598072306555</v>
      </c>
      <c r="S68" s="23">
        <f>S69-S67</f>
        <v>9444</v>
      </c>
      <c r="T68" s="24">
        <f>S68/S69</f>
        <v>0.19208786738533509</v>
      </c>
      <c r="U68" s="25">
        <f>Q68/S68-1</f>
        <v>0.17069038542990267</v>
      </c>
      <c r="V68" s="37"/>
    </row>
    <row r="69" spans="2:22" ht="15" thickBot="1" x14ac:dyDescent="0.25">
      <c r="B69" s="89" t="s">
        <v>34</v>
      </c>
      <c r="C69" s="90"/>
      <c r="D69" s="26">
        <v>6135</v>
      </c>
      <c r="E69" s="27">
        <v>1</v>
      </c>
      <c r="F69" s="26">
        <v>5705</v>
      </c>
      <c r="G69" s="27">
        <v>1</v>
      </c>
      <c r="H69" s="28">
        <v>7.5372480280455845E-2</v>
      </c>
      <c r="I69" s="38"/>
      <c r="J69" s="26">
        <v>5209</v>
      </c>
      <c r="K69" s="28">
        <v>0.17776924553657136</v>
      </c>
      <c r="L69" s="26"/>
      <c r="O69" s="89" t="s">
        <v>34</v>
      </c>
      <c r="P69" s="90"/>
      <c r="Q69" s="26">
        <v>55403</v>
      </c>
      <c r="R69" s="27">
        <v>1</v>
      </c>
      <c r="S69" s="26">
        <v>49165</v>
      </c>
      <c r="T69" s="27">
        <v>1</v>
      </c>
      <c r="U69" s="28">
        <v>0.12687887725007618</v>
      </c>
      <c r="V69" s="38"/>
    </row>
    <row r="70" spans="2:22" x14ac:dyDescent="0.2">
      <c r="B70" s="30" t="s">
        <v>61</v>
      </c>
      <c r="O70" s="30" t="s">
        <v>61</v>
      </c>
    </row>
    <row r="71" spans="2:22" x14ac:dyDescent="0.2">
      <c r="B71" s="31" t="s">
        <v>60</v>
      </c>
      <c r="O71" s="31" t="s">
        <v>60</v>
      </c>
    </row>
    <row r="79" spans="2:22" ht="15" customHeight="1" x14ac:dyDescent="0.2"/>
    <row r="81" ht="15" customHeight="1" x14ac:dyDescent="0.2"/>
  </sheetData>
  <mergeCells count="84">
    <mergeCell ref="B2:L2"/>
    <mergeCell ref="O2:V2"/>
    <mergeCell ref="O5:O7"/>
    <mergeCell ref="Q5:V5"/>
    <mergeCell ref="Q6:V6"/>
    <mergeCell ref="Q7:R8"/>
    <mergeCell ref="S7:T8"/>
    <mergeCell ref="U7:U8"/>
    <mergeCell ref="O8:O10"/>
    <mergeCell ref="U9:U10"/>
    <mergeCell ref="D5:I5"/>
    <mergeCell ref="J5:L5"/>
    <mergeCell ref="D6:I6"/>
    <mergeCell ref="J6:L6"/>
    <mergeCell ref="B3:L3"/>
    <mergeCell ref="O3:V3"/>
    <mergeCell ref="J45:J46"/>
    <mergeCell ref="B69:C69"/>
    <mergeCell ref="L45:L46"/>
    <mergeCell ref="C44:C46"/>
    <mergeCell ref="B67:C67"/>
    <mergeCell ref="L43:L44"/>
    <mergeCell ref="B44:B46"/>
    <mergeCell ref="H45:H46"/>
    <mergeCell ref="H43:H44"/>
    <mergeCell ref="I43:I44"/>
    <mergeCell ref="J43:J44"/>
    <mergeCell ref="K43:K44"/>
    <mergeCell ref="B68:C68"/>
    <mergeCell ref="I45:I46"/>
    <mergeCell ref="K45:K46"/>
    <mergeCell ref="B41:B43"/>
    <mergeCell ref="O38:V38"/>
    <mergeCell ref="F7:G8"/>
    <mergeCell ref="I9:I10"/>
    <mergeCell ref="C41:C43"/>
    <mergeCell ref="D41:I41"/>
    <mergeCell ref="J41:L41"/>
    <mergeCell ref="D43:E44"/>
    <mergeCell ref="F43:G44"/>
    <mergeCell ref="D42:I42"/>
    <mergeCell ref="J42:L42"/>
    <mergeCell ref="I7:I8"/>
    <mergeCell ref="B39:L39"/>
    <mergeCell ref="J9:J10"/>
    <mergeCell ref="K9:K10"/>
    <mergeCell ref="L9:L10"/>
    <mergeCell ref="B32:C32"/>
    <mergeCell ref="B33:C33"/>
    <mergeCell ref="B38:L38"/>
    <mergeCell ref="B8:B10"/>
    <mergeCell ref="K7:K8"/>
    <mergeCell ref="L7:L8"/>
    <mergeCell ref="B31:C31"/>
    <mergeCell ref="B5:B7"/>
    <mergeCell ref="C5:C7"/>
    <mergeCell ref="C8:C10"/>
    <mergeCell ref="H9:H10"/>
    <mergeCell ref="J7:J8"/>
    <mergeCell ref="H7:H8"/>
    <mergeCell ref="D7:E8"/>
    <mergeCell ref="O39:V39"/>
    <mergeCell ref="O41:O43"/>
    <mergeCell ref="P41:P43"/>
    <mergeCell ref="Q41:V41"/>
    <mergeCell ref="Q42:V42"/>
    <mergeCell ref="V7:V8"/>
    <mergeCell ref="P8:P10"/>
    <mergeCell ref="O31:P31"/>
    <mergeCell ref="O32:P32"/>
    <mergeCell ref="O33:P33"/>
    <mergeCell ref="V9:V10"/>
    <mergeCell ref="P5:P7"/>
    <mergeCell ref="O69:P69"/>
    <mergeCell ref="O44:O46"/>
    <mergeCell ref="P44:P46"/>
    <mergeCell ref="U45:U46"/>
    <mergeCell ref="V45:V46"/>
    <mergeCell ref="O67:P67"/>
    <mergeCell ref="O68:P68"/>
    <mergeCell ref="S43:T44"/>
    <mergeCell ref="U43:U44"/>
    <mergeCell ref="V43:V44"/>
    <mergeCell ref="Q43:R44"/>
  </mergeCells>
  <conditionalFormatting sqref="D11:H30">
    <cfRule type="cellIs" dxfId="23" priority="9" operator="equal">
      <formula>0</formula>
    </cfRule>
  </conditionalFormatting>
  <conditionalFormatting sqref="D47:H66">
    <cfRule type="cellIs" dxfId="22" priority="31" operator="equal">
      <formula>0</formula>
    </cfRule>
  </conditionalFormatting>
  <conditionalFormatting sqref="H11:H32 U11:U32 H47:H68">
    <cfRule type="cellIs" dxfId="21" priority="24" operator="lessThan">
      <formula>0</formula>
    </cfRule>
  </conditionalFormatting>
  <conditionalFormatting sqref="I11:I30">
    <cfRule type="cellIs" dxfId="20" priority="7" operator="lessThan">
      <formula>0</formula>
    </cfRule>
  </conditionalFormatting>
  <conditionalFormatting sqref="I47:I66">
    <cfRule type="cellIs" dxfId="19" priority="34" operator="lessThan">
      <formula>0</formula>
    </cfRule>
    <cfRule type="cellIs" dxfId="18" priority="35" operator="equal">
      <formula>0</formula>
    </cfRule>
    <cfRule type="cellIs" dxfId="17" priority="36" operator="greaterThan">
      <formula>0</formula>
    </cfRule>
  </conditionalFormatting>
  <conditionalFormatting sqref="J11:K30">
    <cfRule type="cellIs" dxfId="16" priority="6" operator="equal">
      <formula>0</formula>
    </cfRule>
  </conditionalFormatting>
  <conditionalFormatting sqref="J47:K66">
    <cfRule type="cellIs" dxfId="15" priority="29" operator="equal">
      <formula>0</formula>
    </cfRule>
  </conditionalFormatting>
  <conditionalFormatting sqref="K68">
    <cfRule type="cellIs" dxfId="14" priority="23" operator="lessThan">
      <formula>0</formula>
    </cfRule>
  </conditionalFormatting>
  <conditionalFormatting sqref="K11:L30">
    <cfRule type="cellIs" dxfId="13" priority="5" operator="lessThan">
      <formula>0</formula>
    </cfRule>
  </conditionalFormatting>
  <conditionalFormatting sqref="K47:L66">
    <cfRule type="cellIs" dxfId="12" priority="26" operator="lessThan">
      <formula>0</formula>
    </cfRule>
  </conditionalFormatting>
  <conditionalFormatting sqref="L11:L30">
    <cfRule type="cellIs" dxfId="11" priority="4" operator="equal">
      <formula>0</formula>
    </cfRule>
  </conditionalFormatting>
  <conditionalFormatting sqref="L47:L66">
    <cfRule type="cellIs" dxfId="10" priority="27" operator="equal">
      <formula>0</formula>
    </cfRule>
    <cfRule type="cellIs" dxfId="9" priority="28" operator="greaterThan">
      <formula>0</formula>
    </cfRule>
  </conditionalFormatting>
  <conditionalFormatting sqref="Q11:U30">
    <cfRule type="cellIs" dxfId="8" priority="3" operator="equal">
      <formula>0</formula>
    </cfRule>
  </conditionalFormatting>
  <conditionalFormatting sqref="Q47:U66">
    <cfRule type="cellIs" dxfId="7" priority="17" operator="equal">
      <formula>0</formula>
    </cfRule>
  </conditionalFormatting>
  <conditionalFormatting sqref="U47:U68">
    <cfRule type="cellIs" dxfId="6" priority="15" operator="lessThan">
      <formula>0</formula>
    </cfRule>
  </conditionalFormatting>
  <conditionalFormatting sqref="V11:V30">
    <cfRule type="cellIs" dxfId="5" priority="1" operator="lessThan">
      <formula>0</formula>
    </cfRule>
  </conditionalFormatting>
  <conditionalFormatting sqref="V47:V66">
    <cfRule type="cellIs" dxfId="4" priority="20" operator="lessThan">
      <formula>0</formula>
    </cfRule>
    <cfRule type="cellIs" dxfId="3" priority="21" operator="equal">
      <formula>0</formula>
    </cfRule>
    <cfRule type="cellIs" dxfId="2" priority="2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4">
    <pageSetUpPr fitToPage="1"/>
  </sheetPr>
  <dimension ref="B1:P35"/>
  <sheetViews>
    <sheetView showGridLines="0" workbookViewId="0"/>
  </sheetViews>
  <sheetFormatPr defaultColWidth="9.140625" defaultRowHeight="14.25" x14ac:dyDescent="0.2"/>
  <cols>
    <col min="1" max="1" width="1.85546875" style="4" customWidth="1"/>
    <col min="2" max="2" width="8.140625" style="4" customWidth="1"/>
    <col min="3" max="3" width="16" style="4" customWidth="1"/>
    <col min="4" max="9" width="8.85546875" style="4" customWidth="1"/>
    <col min="10" max="10" width="9.5703125" style="4" customWidth="1"/>
    <col min="11" max="14" width="8.85546875" style="4" customWidth="1"/>
    <col min="15" max="15" width="10.140625" style="4" customWidth="1"/>
    <col min="16" max="16" width="9.140625" style="4"/>
    <col min="17" max="17" width="17" style="4" bestFit="1" customWidth="1"/>
    <col min="18" max="16384" width="9.140625" style="4"/>
  </cols>
  <sheetData>
    <row r="1" spans="2:15" x14ac:dyDescent="0.2">
      <c r="B1" s="4" t="s">
        <v>3</v>
      </c>
      <c r="D1" s="2"/>
      <c r="O1" s="39">
        <v>46300</v>
      </c>
    </row>
    <row r="2" spans="2:15" ht="14.45" customHeight="1" x14ac:dyDescent="0.2">
      <c r="B2" s="71" t="s">
        <v>14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2:15" ht="14.45" customHeight="1" x14ac:dyDescent="0.2">
      <c r="B3" s="101" t="s">
        <v>15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2:15" ht="14.45" customHeight="1" thickBot="1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4</v>
      </c>
    </row>
    <row r="5" spans="2:15" ht="14.45" customHeight="1" x14ac:dyDescent="0.2">
      <c r="B5" s="75" t="s">
        <v>0</v>
      </c>
      <c r="C5" s="75" t="s">
        <v>1</v>
      </c>
      <c r="D5" s="77" t="s">
        <v>158</v>
      </c>
      <c r="E5" s="78"/>
      <c r="F5" s="78"/>
      <c r="G5" s="78"/>
      <c r="H5" s="108"/>
      <c r="I5" s="109" t="s">
        <v>151</v>
      </c>
      <c r="J5" s="108"/>
      <c r="K5" s="109" t="s">
        <v>186</v>
      </c>
      <c r="L5" s="78"/>
      <c r="M5" s="78"/>
      <c r="N5" s="78"/>
      <c r="O5" s="79"/>
    </row>
    <row r="6" spans="2:15" ht="14.45" customHeight="1" thickBot="1" x14ac:dyDescent="0.25">
      <c r="B6" s="76"/>
      <c r="C6" s="76"/>
      <c r="D6" s="80" t="s">
        <v>159</v>
      </c>
      <c r="E6" s="81"/>
      <c r="F6" s="81"/>
      <c r="G6" s="81"/>
      <c r="H6" s="110"/>
      <c r="I6" s="111" t="s">
        <v>152</v>
      </c>
      <c r="J6" s="110"/>
      <c r="K6" s="111" t="s">
        <v>165</v>
      </c>
      <c r="L6" s="81"/>
      <c r="M6" s="81"/>
      <c r="N6" s="81"/>
      <c r="O6" s="82"/>
    </row>
    <row r="7" spans="2:15" ht="14.45" customHeight="1" x14ac:dyDescent="0.2">
      <c r="B7" s="76"/>
      <c r="C7" s="76"/>
      <c r="D7" s="83">
        <v>2026</v>
      </c>
      <c r="E7" s="84"/>
      <c r="F7" s="83">
        <v>2025</v>
      </c>
      <c r="G7" s="84"/>
      <c r="H7" s="91" t="s">
        <v>5</v>
      </c>
      <c r="I7" s="106">
        <v>2026</v>
      </c>
      <c r="J7" s="106" t="s">
        <v>153</v>
      </c>
      <c r="K7" s="83">
        <v>2026</v>
      </c>
      <c r="L7" s="84"/>
      <c r="M7" s="83">
        <v>2025</v>
      </c>
      <c r="N7" s="84"/>
      <c r="O7" s="91" t="s">
        <v>5</v>
      </c>
    </row>
    <row r="8" spans="2:15" ht="14.45" customHeight="1" thickBot="1" x14ac:dyDescent="0.25">
      <c r="B8" s="97" t="s">
        <v>6</v>
      </c>
      <c r="C8" s="97" t="s">
        <v>7</v>
      </c>
      <c r="D8" s="85"/>
      <c r="E8" s="86"/>
      <c r="F8" s="85"/>
      <c r="G8" s="86"/>
      <c r="H8" s="92"/>
      <c r="I8" s="107"/>
      <c r="J8" s="107"/>
      <c r="K8" s="85"/>
      <c r="L8" s="86"/>
      <c r="M8" s="85"/>
      <c r="N8" s="86"/>
      <c r="O8" s="92"/>
    </row>
    <row r="9" spans="2:15" ht="14.45" customHeight="1" x14ac:dyDescent="0.2">
      <c r="B9" s="97"/>
      <c r="C9" s="97"/>
      <c r="D9" s="7" t="s">
        <v>8</v>
      </c>
      <c r="E9" s="8" t="s">
        <v>2</v>
      </c>
      <c r="F9" s="7" t="s">
        <v>8</v>
      </c>
      <c r="G9" s="8" t="s">
        <v>2</v>
      </c>
      <c r="H9" s="99" t="s">
        <v>9</v>
      </c>
      <c r="I9" s="9" t="s">
        <v>8</v>
      </c>
      <c r="J9" s="112" t="s">
        <v>154</v>
      </c>
      <c r="K9" s="7" t="s">
        <v>8</v>
      </c>
      <c r="L9" s="8" t="s">
        <v>2</v>
      </c>
      <c r="M9" s="7" t="s">
        <v>8</v>
      </c>
      <c r="N9" s="8" t="s">
        <v>2</v>
      </c>
      <c r="O9" s="99" t="s">
        <v>9</v>
      </c>
    </row>
    <row r="10" spans="2:15" ht="14.45" customHeight="1" thickBot="1" x14ac:dyDescent="0.25">
      <c r="B10" s="98"/>
      <c r="C10" s="98"/>
      <c r="D10" s="10" t="s">
        <v>10</v>
      </c>
      <c r="E10" s="11" t="s">
        <v>11</v>
      </c>
      <c r="F10" s="10" t="s">
        <v>10</v>
      </c>
      <c r="G10" s="11" t="s">
        <v>11</v>
      </c>
      <c r="H10" s="100"/>
      <c r="I10" s="12" t="s">
        <v>10</v>
      </c>
      <c r="J10" s="113"/>
      <c r="K10" s="10" t="s">
        <v>10</v>
      </c>
      <c r="L10" s="11" t="s">
        <v>11</v>
      </c>
      <c r="M10" s="10" t="s">
        <v>10</v>
      </c>
      <c r="N10" s="11" t="s">
        <v>11</v>
      </c>
      <c r="O10" s="100"/>
    </row>
    <row r="11" spans="2:15" ht="14.45" customHeight="1" thickBot="1" x14ac:dyDescent="0.25">
      <c r="B11" s="13">
        <v>1</v>
      </c>
      <c r="C11" s="14" t="s">
        <v>19</v>
      </c>
      <c r="D11" s="15">
        <v>8684</v>
      </c>
      <c r="E11" s="16">
        <v>0.13896845844868697</v>
      </c>
      <c r="F11" s="15">
        <v>9182</v>
      </c>
      <c r="G11" s="16">
        <v>0.16526872817596025</v>
      </c>
      <c r="H11" s="17">
        <v>-5.4236549771291664E-2</v>
      </c>
      <c r="I11" s="15">
        <v>7268</v>
      </c>
      <c r="J11" s="17">
        <v>0.1948266373142542</v>
      </c>
      <c r="K11" s="15">
        <v>73945</v>
      </c>
      <c r="L11" s="16">
        <v>0.14060657919756608</v>
      </c>
      <c r="M11" s="15">
        <v>77146</v>
      </c>
      <c r="N11" s="16">
        <v>0.16170690858631698</v>
      </c>
      <c r="O11" s="17">
        <v>-4.1492753998911169E-2</v>
      </c>
    </row>
    <row r="12" spans="2:15" ht="14.45" customHeight="1" thickBot="1" x14ac:dyDescent="0.25">
      <c r="B12" s="18">
        <v>2</v>
      </c>
      <c r="C12" s="19" t="s">
        <v>17</v>
      </c>
      <c r="D12" s="20">
        <v>6548</v>
      </c>
      <c r="E12" s="21">
        <v>0.10478644241386484</v>
      </c>
      <c r="F12" s="20">
        <v>6034</v>
      </c>
      <c r="G12" s="21">
        <v>0.10860722128226358</v>
      </c>
      <c r="H12" s="22">
        <v>8.5183957573748748E-2</v>
      </c>
      <c r="I12" s="20">
        <v>4013</v>
      </c>
      <c r="J12" s="22">
        <v>0.63169698479940184</v>
      </c>
      <c r="K12" s="20">
        <v>49514</v>
      </c>
      <c r="L12" s="21">
        <v>9.4150979273626159E-2</v>
      </c>
      <c r="M12" s="20">
        <v>45714</v>
      </c>
      <c r="N12" s="21">
        <v>9.5821813433164316E-2</v>
      </c>
      <c r="O12" s="22">
        <v>8.3125519534497094E-2</v>
      </c>
    </row>
    <row r="13" spans="2:15" ht="14.45" customHeight="1" thickBot="1" x14ac:dyDescent="0.25">
      <c r="B13" s="13">
        <v>3</v>
      </c>
      <c r="C13" s="14" t="s">
        <v>18</v>
      </c>
      <c r="D13" s="15">
        <v>5310</v>
      </c>
      <c r="E13" s="16">
        <v>8.4974955592184223E-2</v>
      </c>
      <c r="F13" s="15">
        <v>4268</v>
      </c>
      <c r="G13" s="16">
        <v>7.682061989272472E-2</v>
      </c>
      <c r="H13" s="17">
        <v>0.24414245548266167</v>
      </c>
      <c r="I13" s="15">
        <v>4664</v>
      </c>
      <c r="J13" s="17">
        <v>0.13850771869639789</v>
      </c>
      <c r="K13" s="15">
        <v>42320</v>
      </c>
      <c r="L13" s="16">
        <v>8.0471572542308425E-2</v>
      </c>
      <c r="M13" s="15">
        <v>36214</v>
      </c>
      <c r="N13" s="16">
        <v>7.5908718372240724E-2</v>
      </c>
      <c r="O13" s="17">
        <v>0.16860882531617616</v>
      </c>
    </row>
    <row r="14" spans="2:15" ht="14.45" customHeight="1" thickBot="1" x14ac:dyDescent="0.25">
      <c r="B14" s="18">
        <v>4</v>
      </c>
      <c r="C14" s="19" t="s">
        <v>24</v>
      </c>
      <c r="D14" s="20">
        <v>2978</v>
      </c>
      <c r="E14" s="21">
        <v>4.7656387524204258E-2</v>
      </c>
      <c r="F14" s="20">
        <v>2475</v>
      </c>
      <c r="G14" s="21">
        <v>4.4548039886245006E-2</v>
      </c>
      <c r="H14" s="22">
        <v>0.20323232323232321</v>
      </c>
      <c r="I14" s="20">
        <v>2518</v>
      </c>
      <c r="J14" s="22">
        <v>0.18268467037331226</v>
      </c>
      <c r="K14" s="20">
        <v>25210</v>
      </c>
      <c r="L14" s="21">
        <v>4.7936870127400645E-2</v>
      </c>
      <c r="M14" s="20">
        <v>22483</v>
      </c>
      <c r="N14" s="21">
        <v>4.7126959605762637E-2</v>
      </c>
      <c r="O14" s="22">
        <v>0.12129164257438951</v>
      </c>
    </row>
    <row r="15" spans="2:15" ht="14.45" customHeight="1" thickBot="1" x14ac:dyDescent="0.25">
      <c r="B15" s="13">
        <v>5</v>
      </c>
      <c r="C15" s="14" t="s">
        <v>31</v>
      </c>
      <c r="D15" s="15">
        <v>2960</v>
      </c>
      <c r="E15" s="16">
        <v>4.7368336827281601E-2</v>
      </c>
      <c r="F15" s="15">
        <v>3042</v>
      </c>
      <c r="G15" s="16">
        <v>5.4753590842002951E-2</v>
      </c>
      <c r="H15" s="17">
        <v>-2.6955950032873099E-2</v>
      </c>
      <c r="I15" s="15">
        <v>2469</v>
      </c>
      <c r="J15" s="17">
        <v>0.19886593762656957</v>
      </c>
      <c r="K15" s="15">
        <v>25092</v>
      </c>
      <c r="L15" s="16">
        <v>4.7712492869366803E-2</v>
      </c>
      <c r="M15" s="15">
        <v>25060</v>
      </c>
      <c r="N15" s="16">
        <v>5.2528648655446861E-2</v>
      </c>
      <c r="O15" s="17">
        <v>1.2769353551476126E-3</v>
      </c>
    </row>
    <row r="16" spans="2:15" ht="14.45" customHeight="1" thickBot="1" x14ac:dyDescent="0.25">
      <c r="B16" s="18">
        <v>6</v>
      </c>
      <c r="C16" s="19" t="s">
        <v>16</v>
      </c>
      <c r="D16" s="20">
        <v>2224</v>
      </c>
      <c r="E16" s="21">
        <v>3.5590263886444012E-2</v>
      </c>
      <c r="F16" s="20">
        <v>2585</v>
      </c>
      <c r="G16" s="21">
        <v>4.6527952770078117E-2</v>
      </c>
      <c r="H16" s="22">
        <v>-0.13965183752417798</v>
      </c>
      <c r="I16" s="20">
        <v>2430</v>
      </c>
      <c r="J16" s="22">
        <v>-8.4773662551440365E-2</v>
      </c>
      <c r="K16" s="20">
        <v>24390</v>
      </c>
      <c r="L16" s="21">
        <v>4.6377638334284085E-2</v>
      </c>
      <c r="M16" s="20">
        <v>22548</v>
      </c>
      <c r="N16" s="21">
        <v>4.726320709828475E-2</v>
      </c>
      <c r="O16" s="22">
        <v>8.1692389568919666E-2</v>
      </c>
    </row>
    <row r="17" spans="2:15" ht="14.45" customHeight="1" thickBot="1" x14ac:dyDescent="0.25">
      <c r="B17" s="13">
        <v>7</v>
      </c>
      <c r="C17" s="14" t="s">
        <v>22</v>
      </c>
      <c r="D17" s="15">
        <v>2955</v>
      </c>
      <c r="E17" s="16">
        <v>4.7288322744803088E-2</v>
      </c>
      <c r="F17" s="15">
        <v>2527</v>
      </c>
      <c r="G17" s="16">
        <v>4.5483998704057019E-2</v>
      </c>
      <c r="H17" s="17">
        <v>0.16937079540957667</v>
      </c>
      <c r="I17" s="15">
        <v>2589</v>
      </c>
      <c r="J17" s="17">
        <v>0.14136732329084589</v>
      </c>
      <c r="K17" s="15">
        <v>24057</v>
      </c>
      <c r="L17" s="16">
        <v>4.5744438106103819E-2</v>
      </c>
      <c r="M17" s="15">
        <v>23369</v>
      </c>
      <c r="N17" s="16">
        <v>4.8984117734602463E-2</v>
      </c>
      <c r="O17" s="17">
        <v>2.9440712054431106E-2</v>
      </c>
    </row>
    <row r="18" spans="2:15" ht="14.45" customHeight="1" thickBot="1" x14ac:dyDescent="0.25">
      <c r="B18" s="18">
        <v>8</v>
      </c>
      <c r="C18" s="19" t="s">
        <v>32</v>
      </c>
      <c r="D18" s="20">
        <v>2720</v>
      </c>
      <c r="E18" s="21">
        <v>4.352766086831282E-2</v>
      </c>
      <c r="F18" s="20">
        <v>2699</v>
      </c>
      <c r="G18" s="21">
        <v>4.8579862486050611E-2</v>
      </c>
      <c r="H18" s="22">
        <v>7.7806595035199155E-3</v>
      </c>
      <c r="I18" s="20">
        <v>2083</v>
      </c>
      <c r="J18" s="22">
        <v>0.30580892942870852</v>
      </c>
      <c r="K18" s="20">
        <v>21215</v>
      </c>
      <c r="L18" s="21">
        <v>4.0340368891424228E-2</v>
      </c>
      <c r="M18" s="20">
        <v>21452</v>
      </c>
      <c r="N18" s="21">
        <v>4.4965864762835039E-2</v>
      </c>
      <c r="O18" s="22">
        <v>-1.1047920939772471E-2</v>
      </c>
    </row>
    <row r="19" spans="2:15" ht="14.45" customHeight="1" thickBot="1" x14ac:dyDescent="0.25">
      <c r="B19" s="13">
        <v>9</v>
      </c>
      <c r="C19" s="14" t="s">
        <v>23</v>
      </c>
      <c r="D19" s="15">
        <v>2040</v>
      </c>
      <c r="E19" s="16">
        <v>3.2645745651234619E-2</v>
      </c>
      <c r="F19" s="15">
        <v>1522</v>
      </c>
      <c r="G19" s="16">
        <v>2.7394794629036323E-2</v>
      </c>
      <c r="H19" s="17">
        <v>0.34034165571616293</v>
      </c>
      <c r="I19" s="15">
        <v>1958</v>
      </c>
      <c r="J19" s="17">
        <v>4.1879468845760881E-2</v>
      </c>
      <c r="K19" s="15">
        <v>19383</v>
      </c>
      <c r="L19" s="16">
        <v>3.685681688533942E-2</v>
      </c>
      <c r="M19" s="15">
        <v>21533</v>
      </c>
      <c r="N19" s="16">
        <v>4.5135650099670278E-2</v>
      </c>
      <c r="O19" s="17">
        <v>-9.9846746853666457E-2</v>
      </c>
    </row>
    <row r="20" spans="2:15" ht="14.45" customHeight="1" thickBot="1" x14ac:dyDescent="0.25">
      <c r="B20" s="18">
        <v>10</v>
      </c>
      <c r="C20" s="19" t="s">
        <v>29</v>
      </c>
      <c r="D20" s="20">
        <v>2277</v>
      </c>
      <c r="E20" s="21">
        <v>3.6438413160716283E-2</v>
      </c>
      <c r="F20" s="20">
        <v>1837</v>
      </c>
      <c r="G20" s="21">
        <v>3.3064545160012962E-2</v>
      </c>
      <c r="H20" s="22">
        <v>0.23952095808383222</v>
      </c>
      <c r="I20" s="20">
        <v>1674</v>
      </c>
      <c r="J20" s="22">
        <v>0.36021505376344076</v>
      </c>
      <c r="K20" s="20">
        <v>17597</v>
      </c>
      <c r="L20" s="21">
        <v>3.3460733979844073E-2</v>
      </c>
      <c r="M20" s="20">
        <v>15871</v>
      </c>
      <c r="N20" s="21">
        <v>3.3267445443359821E-2</v>
      </c>
      <c r="O20" s="22">
        <v>0.10875181148005786</v>
      </c>
    </row>
    <row r="21" spans="2:15" ht="14.45" customHeight="1" thickBot="1" x14ac:dyDescent="0.25">
      <c r="B21" s="13">
        <v>11</v>
      </c>
      <c r="C21" s="14" t="s">
        <v>21</v>
      </c>
      <c r="D21" s="15">
        <v>2012</v>
      </c>
      <c r="E21" s="16">
        <v>3.2197666789354928E-2</v>
      </c>
      <c r="F21" s="15">
        <v>2237</v>
      </c>
      <c r="G21" s="16">
        <v>4.0264228373951549E-2</v>
      </c>
      <c r="H21" s="17">
        <v>-0.10058113544926239</v>
      </c>
      <c r="I21" s="15">
        <v>1712</v>
      </c>
      <c r="J21" s="17">
        <v>0.17523364485981308</v>
      </c>
      <c r="K21" s="15">
        <v>17383</v>
      </c>
      <c r="L21" s="16">
        <v>3.3053812511884391E-2</v>
      </c>
      <c r="M21" s="15">
        <v>19432</v>
      </c>
      <c r="N21" s="16">
        <v>4.0731711918301813E-2</v>
      </c>
      <c r="O21" s="17">
        <v>-0.10544462741869087</v>
      </c>
    </row>
    <row r="22" spans="2:15" ht="14.45" customHeight="1" thickBot="1" x14ac:dyDescent="0.25">
      <c r="B22" s="18">
        <v>12</v>
      </c>
      <c r="C22" s="19" t="s">
        <v>73</v>
      </c>
      <c r="D22" s="20">
        <v>2468</v>
      </c>
      <c r="E22" s="21">
        <v>3.9494951111395608E-2</v>
      </c>
      <c r="F22" s="20">
        <v>1313</v>
      </c>
      <c r="G22" s="21">
        <v>2.3632960149753413E-2</v>
      </c>
      <c r="H22" s="22">
        <v>0.87966488956587963</v>
      </c>
      <c r="I22" s="20">
        <v>1387</v>
      </c>
      <c r="J22" s="22">
        <v>0.77937995674116789</v>
      </c>
      <c r="K22" s="20">
        <v>14617</v>
      </c>
      <c r="L22" s="21">
        <v>2.7794257463396081E-2</v>
      </c>
      <c r="M22" s="20">
        <v>10153</v>
      </c>
      <c r="N22" s="21">
        <v>2.1281858331953389E-2</v>
      </c>
      <c r="O22" s="22">
        <v>0.43967300305328472</v>
      </c>
    </row>
    <row r="23" spans="2:15" ht="14.45" customHeight="1" thickBot="1" x14ac:dyDescent="0.25">
      <c r="B23" s="13">
        <v>13</v>
      </c>
      <c r="C23" s="14" t="s">
        <v>33</v>
      </c>
      <c r="D23" s="15">
        <v>921</v>
      </c>
      <c r="E23" s="16">
        <v>1.4738593992542688E-2</v>
      </c>
      <c r="F23" s="15">
        <v>864</v>
      </c>
      <c r="G23" s="16">
        <v>1.5551315742107347E-2</v>
      </c>
      <c r="H23" s="17">
        <v>6.5972222222222321E-2</v>
      </c>
      <c r="I23" s="15">
        <v>724</v>
      </c>
      <c r="J23" s="17">
        <v>0.2720994475138121</v>
      </c>
      <c r="K23" s="15">
        <v>13918</v>
      </c>
      <c r="L23" s="16">
        <v>2.6465107434873548E-2</v>
      </c>
      <c r="M23" s="15">
        <v>13541</v>
      </c>
      <c r="N23" s="16">
        <v>2.8383496865259615E-2</v>
      </c>
      <c r="O23" s="17">
        <v>2.7841370652093689E-2</v>
      </c>
    </row>
    <row r="24" spans="2:15" ht="14.45" customHeight="1" thickBot="1" x14ac:dyDescent="0.25">
      <c r="B24" s="18">
        <v>14</v>
      </c>
      <c r="C24" s="19" t="s">
        <v>27</v>
      </c>
      <c r="D24" s="20">
        <v>1208</v>
      </c>
      <c r="E24" s="21">
        <v>1.9331402326809518E-2</v>
      </c>
      <c r="F24" s="20">
        <v>1060</v>
      </c>
      <c r="G24" s="21">
        <v>1.9079160516937255E-2</v>
      </c>
      <c r="H24" s="22">
        <v>0.13962264150943393</v>
      </c>
      <c r="I24" s="20">
        <v>974</v>
      </c>
      <c r="J24" s="22">
        <v>0.24024640657084184</v>
      </c>
      <c r="K24" s="20">
        <v>10314</v>
      </c>
      <c r="L24" s="21">
        <v>1.9612093553907587E-2</v>
      </c>
      <c r="M24" s="20">
        <v>8882</v>
      </c>
      <c r="N24" s="21">
        <v>1.8617695824328772E-2</v>
      </c>
      <c r="O24" s="22">
        <v>0.16122494933573517</v>
      </c>
    </row>
    <row r="25" spans="2:15" ht="14.45" customHeight="1" thickBot="1" x14ac:dyDescent="0.25">
      <c r="B25" s="13">
        <v>15</v>
      </c>
      <c r="C25" s="14" t="s">
        <v>55</v>
      </c>
      <c r="D25" s="15">
        <v>1240</v>
      </c>
      <c r="E25" s="16">
        <v>1.9843492454672023E-2</v>
      </c>
      <c r="F25" s="15">
        <v>1348</v>
      </c>
      <c r="G25" s="16">
        <v>2.4262932430973036E-2</v>
      </c>
      <c r="H25" s="17">
        <v>-8.0118694362017795E-2</v>
      </c>
      <c r="I25" s="15">
        <v>951</v>
      </c>
      <c r="J25" s="17">
        <v>0.30389064143007372</v>
      </c>
      <c r="K25" s="15">
        <v>10250</v>
      </c>
      <c r="L25" s="16">
        <v>1.9490397413957024E-2</v>
      </c>
      <c r="M25" s="15">
        <v>11340</v>
      </c>
      <c r="N25" s="16">
        <v>2.3769947156934056E-2</v>
      </c>
      <c r="O25" s="17">
        <v>-9.6119929453262754E-2</v>
      </c>
    </row>
    <row r="26" spans="2:15" ht="14.45" customHeight="1" thickBot="1" x14ac:dyDescent="0.25">
      <c r="B26" s="18">
        <v>16</v>
      </c>
      <c r="C26" s="19" t="s">
        <v>69</v>
      </c>
      <c r="D26" s="20">
        <v>1085</v>
      </c>
      <c r="E26" s="21">
        <v>1.7363055897838018E-2</v>
      </c>
      <c r="F26" s="20">
        <v>960</v>
      </c>
      <c r="G26" s="21">
        <v>1.7279239713452608E-2</v>
      </c>
      <c r="H26" s="22">
        <v>0.13020833333333326</v>
      </c>
      <c r="I26" s="20">
        <v>1108</v>
      </c>
      <c r="J26" s="22">
        <v>-2.0758122743682272E-2</v>
      </c>
      <c r="K26" s="20">
        <v>10099</v>
      </c>
      <c r="L26" s="21">
        <v>1.9203270583761173E-2</v>
      </c>
      <c r="M26" s="20">
        <v>9565</v>
      </c>
      <c r="N26" s="21">
        <v>2.00493425534457E-2</v>
      </c>
      <c r="O26" s="22">
        <v>5.5828541557762623E-2</v>
      </c>
    </row>
    <row r="27" spans="2:15" ht="14.45" customHeight="1" thickBot="1" x14ac:dyDescent="0.25">
      <c r="B27" s="13">
        <v>17</v>
      </c>
      <c r="C27" s="14" t="s">
        <v>87</v>
      </c>
      <c r="D27" s="15">
        <v>879</v>
      </c>
      <c r="E27" s="16">
        <v>1.4066475699723151E-2</v>
      </c>
      <c r="F27" s="15">
        <v>734</v>
      </c>
      <c r="G27" s="16">
        <v>1.3211418697577306E-2</v>
      </c>
      <c r="H27" s="17">
        <v>0.19754768392370581</v>
      </c>
      <c r="I27" s="15">
        <v>974</v>
      </c>
      <c r="J27" s="17">
        <v>-9.7535934291581139E-2</v>
      </c>
      <c r="K27" s="15">
        <v>10080</v>
      </c>
      <c r="L27" s="16">
        <v>1.9167142042213349E-2</v>
      </c>
      <c r="M27" s="15">
        <v>5190</v>
      </c>
      <c r="N27" s="16">
        <v>1.0878838249072993E-2</v>
      </c>
      <c r="O27" s="17">
        <v>0.94219653179190743</v>
      </c>
    </row>
    <row r="28" spans="2:15" ht="14.45" customHeight="1" thickBot="1" x14ac:dyDescent="0.25">
      <c r="B28" s="18">
        <v>18</v>
      </c>
      <c r="C28" s="19" t="s">
        <v>91</v>
      </c>
      <c r="D28" s="20">
        <v>1365</v>
      </c>
      <c r="E28" s="21">
        <v>2.1843844516634927E-2</v>
      </c>
      <c r="F28" s="20">
        <v>735</v>
      </c>
      <c r="G28" s="21">
        <v>1.3229417905612153E-2</v>
      </c>
      <c r="H28" s="22">
        <v>0.85714285714285721</v>
      </c>
      <c r="I28" s="20">
        <v>1452</v>
      </c>
      <c r="J28" s="22">
        <v>-5.9917355371900793E-2</v>
      </c>
      <c r="K28" s="20">
        <v>9419</v>
      </c>
      <c r="L28" s="21">
        <v>1.791024909678646E-2</v>
      </c>
      <c r="M28" s="20">
        <v>3604</v>
      </c>
      <c r="N28" s="21">
        <v>7.5543994315335388E-3</v>
      </c>
      <c r="O28" s="22">
        <v>1.6134850166481689</v>
      </c>
    </row>
    <row r="29" spans="2:15" ht="14.45" customHeight="1" thickBot="1" x14ac:dyDescent="0.25">
      <c r="B29" s="13">
        <v>19</v>
      </c>
      <c r="C29" s="14" t="s">
        <v>20</v>
      </c>
      <c r="D29" s="15">
        <v>954</v>
      </c>
      <c r="E29" s="16">
        <v>1.5266686936900895E-2</v>
      </c>
      <c r="F29" s="15">
        <v>1084</v>
      </c>
      <c r="G29" s="16">
        <v>1.951114150977357E-2</v>
      </c>
      <c r="H29" s="17">
        <v>-0.11992619926199266</v>
      </c>
      <c r="I29" s="15">
        <v>906</v>
      </c>
      <c r="J29" s="17">
        <v>5.2980132450331174E-2</v>
      </c>
      <c r="K29" s="15">
        <v>8912</v>
      </c>
      <c r="L29" s="16">
        <v>1.6946187488115612E-2</v>
      </c>
      <c r="M29" s="15">
        <v>8935</v>
      </c>
      <c r="N29" s="16">
        <v>1.8728789933616031E-2</v>
      </c>
      <c r="O29" s="17">
        <v>-2.5741466144375558E-3</v>
      </c>
    </row>
    <row r="30" spans="2:15" ht="14.45" customHeight="1" thickBot="1" x14ac:dyDescent="0.25">
      <c r="B30" s="18">
        <v>20</v>
      </c>
      <c r="C30" s="19" t="s">
        <v>92</v>
      </c>
      <c r="D30" s="20">
        <v>1342</v>
      </c>
      <c r="E30" s="21">
        <v>2.1475779737233754E-2</v>
      </c>
      <c r="F30" s="20">
        <v>143</v>
      </c>
      <c r="G30" s="21">
        <v>2.5738867489830449E-3</v>
      </c>
      <c r="H30" s="22">
        <v>8.384615384615385</v>
      </c>
      <c r="I30" s="20">
        <v>1106</v>
      </c>
      <c r="J30" s="22">
        <v>0.21338155515370705</v>
      </c>
      <c r="K30" s="20">
        <v>8855</v>
      </c>
      <c r="L30" s="21">
        <v>1.6837801863472144E-2</v>
      </c>
      <c r="M30" s="20">
        <v>263</v>
      </c>
      <c r="N30" s="21">
        <v>5.5127831589714784E-4</v>
      </c>
      <c r="O30" s="22">
        <v>32.669201520912544</v>
      </c>
    </row>
    <row r="31" spans="2:15" ht="14.45" customHeight="1" thickBot="1" x14ac:dyDescent="0.25">
      <c r="B31" s="87" t="s">
        <v>40</v>
      </c>
      <c r="C31" s="88"/>
      <c r="D31" s="23">
        <f>SUM(D11:D30)</f>
        <v>52170</v>
      </c>
      <c r="E31" s="24">
        <f>D31/D33</f>
        <v>0.83486693658083821</v>
      </c>
      <c r="F31" s="23">
        <f>SUM(F11:F30)</f>
        <v>46649</v>
      </c>
      <c r="G31" s="24">
        <f>F31/F33</f>
        <v>0.83964505561755287</v>
      </c>
      <c r="H31" s="25">
        <f>D31/F31-1</f>
        <v>0.11835194752299083</v>
      </c>
      <c r="I31" s="23">
        <f>SUM(I11:I30)</f>
        <v>42960</v>
      </c>
      <c r="J31" s="24">
        <f>D31/I31-1</f>
        <v>0.2143854748603351</v>
      </c>
      <c r="K31" s="23">
        <f>SUM(K11:K30)</f>
        <v>436570</v>
      </c>
      <c r="L31" s="24">
        <f>K31/K33</f>
        <v>0.83013880965963116</v>
      </c>
      <c r="M31" s="23">
        <f>SUM(M11:M30)</f>
        <v>402295</v>
      </c>
      <c r="N31" s="24">
        <f>M31/M33</f>
        <v>0.84325669237202694</v>
      </c>
      <c r="O31" s="25">
        <f>K31/M31-1</f>
        <v>8.5198672615866444E-2</v>
      </c>
    </row>
    <row r="32" spans="2:15" ht="14.45" customHeight="1" thickBot="1" x14ac:dyDescent="0.25">
      <c r="B32" s="87" t="s">
        <v>12</v>
      </c>
      <c r="C32" s="88"/>
      <c r="D32" s="23">
        <f>D33-SUM(D11:D30)</f>
        <v>10319</v>
      </c>
      <c r="E32" s="24">
        <f>D32/D33</f>
        <v>0.16513306341916179</v>
      </c>
      <c r="F32" s="23">
        <f>F33-SUM(F11:F30)</f>
        <v>8909</v>
      </c>
      <c r="G32" s="24">
        <f>F32/F33</f>
        <v>0.16035494438244718</v>
      </c>
      <c r="H32" s="25">
        <f>D32/F32-1</f>
        <v>0.15826692109103146</v>
      </c>
      <c r="I32" s="23">
        <f>I33-SUM(I11:I30)</f>
        <v>8156</v>
      </c>
      <c r="J32" s="24">
        <f>D32/I32-1</f>
        <v>0.265203531142717</v>
      </c>
      <c r="K32" s="23">
        <f>K33-SUM(K11:K30)</f>
        <v>89330</v>
      </c>
      <c r="L32" s="24">
        <f>K32/K33</f>
        <v>0.16986119034036889</v>
      </c>
      <c r="M32" s="23">
        <f>M33-SUM(M11:M30)</f>
        <v>74778</v>
      </c>
      <c r="N32" s="24">
        <f>M32/M33</f>
        <v>0.15674330762797309</v>
      </c>
      <c r="O32" s="25">
        <f>K32/M32-1</f>
        <v>0.19460269063093416</v>
      </c>
    </row>
    <row r="33" spans="2:16" ht="14.45" customHeight="1" thickBot="1" x14ac:dyDescent="0.25">
      <c r="B33" s="89" t="s">
        <v>13</v>
      </c>
      <c r="C33" s="90"/>
      <c r="D33" s="26">
        <v>62489</v>
      </c>
      <c r="E33" s="27">
        <v>1</v>
      </c>
      <c r="F33" s="26">
        <v>55558</v>
      </c>
      <c r="G33" s="27">
        <v>0.99999999999999911</v>
      </c>
      <c r="H33" s="28">
        <v>0.12475251088952088</v>
      </c>
      <c r="I33" s="26">
        <v>51116</v>
      </c>
      <c r="J33" s="28">
        <v>0.22249393536270445</v>
      </c>
      <c r="K33" s="26">
        <v>525900</v>
      </c>
      <c r="L33" s="27">
        <v>1</v>
      </c>
      <c r="M33" s="26">
        <v>477073</v>
      </c>
      <c r="N33" s="27">
        <v>1.0000000000000007</v>
      </c>
      <c r="O33" s="28">
        <v>0.10234702026733844</v>
      </c>
      <c r="P33" s="29"/>
    </row>
    <row r="34" spans="2:16" ht="14.45" customHeight="1" x14ac:dyDescent="0.2">
      <c r="B34" s="30" t="s">
        <v>61</v>
      </c>
    </row>
    <row r="35" spans="2:16" x14ac:dyDescent="0.2">
      <c r="B35" s="31" t="s">
        <v>60</v>
      </c>
    </row>
  </sheetData>
  <mergeCells count="26">
    <mergeCell ref="O9:O10"/>
    <mergeCell ref="K7:L8"/>
    <mergeCell ref="M7:N8"/>
    <mergeCell ref="J9:J10"/>
    <mergeCell ref="D7:E8"/>
    <mergeCell ref="F7:G8"/>
    <mergeCell ref="H9:H10"/>
    <mergeCell ref="B2:O2"/>
    <mergeCell ref="B3:O3"/>
    <mergeCell ref="O7:O8"/>
    <mergeCell ref="H7:H8"/>
    <mergeCell ref="I7:I8"/>
    <mergeCell ref="J7:J8"/>
    <mergeCell ref="B5:B7"/>
    <mergeCell ref="D5:H5"/>
    <mergeCell ref="I5:J5"/>
    <mergeCell ref="K5:O5"/>
    <mergeCell ref="C5:C7"/>
    <mergeCell ref="D6:H6"/>
    <mergeCell ref="I6:J6"/>
    <mergeCell ref="K6:O6"/>
    <mergeCell ref="B31:C31"/>
    <mergeCell ref="B32:C32"/>
    <mergeCell ref="B33:C33"/>
    <mergeCell ref="B8:B10"/>
    <mergeCell ref="C8:C10"/>
  </mergeCells>
  <conditionalFormatting sqref="D11:O30">
    <cfRule type="cellIs" dxfId="1" priority="1" operator="equal">
      <formula>0</formula>
    </cfRule>
  </conditionalFormatting>
  <conditionalFormatting sqref="J11:J30 H11:H32 O11:O3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Summary table</vt:lpstr>
      <vt:lpstr>PC Ranking</vt:lpstr>
      <vt:lpstr>PC for Ind.Customers</vt:lpstr>
      <vt:lpstr>PC for Business</vt:lpstr>
      <vt:lpstr>LCV up to 3.5t</vt:lpstr>
      <vt:lpstr>PC &amp; LCV up to 3.5t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2022-11-16T14:23:11Z</cp:lastPrinted>
  <dcterms:created xsi:type="dcterms:W3CDTF">2011-02-07T09:02:19Z</dcterms:created>
  <dcterms:modified xsi:type="dcterms:W3CDTF">2026-10-05T09:26:39Z</dcterms:modified>
</cp:coreProperties>
</file>