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8\SC\"/>
    </mc:Choice>
  </mc:AlternateContent>
  <xr:revisionPtr revIDLastSave="0" documentId="13_ncr:1_{DD71C73A-9FC4-43F4-BB4D-E9C325025F0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mmary table  " sheetId="67" r:id="rId1"/>
    <sheet name="CV GVW&gt;3,5t Ranking" sheetId="1" r:id="rId2"/>
    <sheet name="CV GVW&gt;3,5t-segments 1" sheetId="3" r:id="rId3"/>
    <sheet name="CV GVW&gt;3,5t-segments 2" sheetId="9" r:id="rId4"/>
    <sheet name="Busess GVW&gt;3,5t" sheetId="5" r:id="rId5"/>
    <sheet name="LCV up to 3,5t" sheetId="66" r:id="rId6"/>
  </sheets>
  <externalReferences>
    <externalReference r:id="rId7"/>
    <externalReference r:id="rId8"/>
  </externalReferences>
  <definedNames>
    <definedName name="mancs">[1]INDEX!$A$61</definedName>
    <definedName name="mansc">[1]INDEX!$A$60</definedName>
    <definedName name="Mnth" localSheetId="5">[2]INDEX!$E$16</definedName>
    <definedName name="Mnth">[1]INDEX!$E$21</definedName>
    <definedName name="pickups">[1]INDEX!$A$59</definedName>
    <definedName name="Yr" localSheetId="5">[2]INDEX!$E$21</definedName>
    <definedName name="Yr">[1]INDEX!$E$26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66" l="1"/>
  <c r="F68" i="66"/>
  <c r="G68" i="66" s="1"/>
  <c r="D68" i="66"/>
  <c r="K68" i="66" s="1"/>
  <c r="S67" i="66"/>
  <c r="S68" i="66" s="1"/>
  <c r="T68" i="66" s="1"/>
  <c r="Q67" i="66"/>
  <c r="Q68" i="66" s="1"/>
  <c r="J67" i="66"/>
  <c r="K67" i="66" s="1"/>
  <c r="H67" i="66"/>
  <c r="G67" i="66"/>
  <c r="F67" i="66"/>
  <c r="D67" i="66"/>
  <c r="E67" i="66" s="1"/>
  <c r="S32" i="66"/>
  <c r="T32" i="66" s="1"/>
  <c r="Q32" i="66"/>
  <c r="R32" i="66" s="1"/>
  <c r="J32" i="66"/>
  <c r="F32" i="66"/>
  <c r="G32" i="66" s="1"/>
  <c r="D32" i="66"/>
  <c r="H32" i="66" s="1"/>
  <c r="S31" i="66"/>
  <c r="T31" i="66" s="1"/>
  <c r="Q31" i="66"/>
  <c r="U31" i="66" s="1"/>
  <c r="J31" i="66"/>
  <c r="F31" i="66"/>
  <c r="G31" i="66" s="1"/>
  <c r="D31" i="66"/>
  <c r="H31" i="66" s="1"/>
  <c r="U68" i="66" l="1"/>
  <c r="R68" i="66"/>
  <c r="R31" i="66"/>
  <c r="R67" i="66"/>
  <c r="T67" i="66"/>
  <c r="E68" i="66"/>
  <c r="E31" i="66"/>
  <c r="K31" i="66" s="1"/>
  <c r="U32" i="66"/>
  <c r="E32" i="66"/>
  <c r="K32" i="66" s="1"/>
  <c r="U67" i="66"/>
  <c r="H68" i="66"/>
  <c r="M15" i="5" l="1"/>
  <c r="M16" i="5" s="1"/>
  <c r="K15" i="5"/>
  <c r="K16" i="5" s="1"/>
  <c r="N76" i="9"/>
  <c r="M76" i="9"/>
  <c r="L76" i="9"/>
  <c r="K76" i="9"/>
  <c r="N27" i="9"/>
  <c r="M27" i="9"/>
  <c r="L27" i="9"/>
  <c r="K27" i="9"/>
  <c r="M17" i="1"/>
  <c r="M18" i="1" s="1"/>
  <c r="N18" i="1" s="1"/>
  <c r="K17" i="1"/>
  <c r="K18" i="1" s="1"/>
  <c r="O27" i="9" l="1"/>
  <c r="O76" i="9"/>
  <c r="L15" i="5"/>
  <c r="L16" i="5" s="1"/>
  <c r="N15" i="5"/>
  <c r="N16" i="5" s="1"/>
  <c r="O15" i="5"/>
  <c r="O16" i="5" s="1"/>
  <c r="O18" i="1"/>
  <c r="L18" i="1"/>
  <c r="L17" i="1"/>
  <c r="N17" i="1"/>
  <c r="O17" i="1"/>
  <c r="D27" i="9" l="1"/>
  <c r="E27" i="9"/>
  <c r="F27" i="9"/>
  <c r="G27" i="9"/>
  <c r="I27" i="9"/>
  <c r="J27" i="9" l="1"/>
  <c r="H27" i="9"/>
  <c r="G76" i="9"/>
  <c r="E76" i="9"/>
  <c r="I76" i="9"/>
  <c r="F76" i="9"/>
  <c r="D76" i="9"/>
  <c r="I15" i="5"/>
  <c r="I16" i="5" s="1"/>
  <c r="F15" i="5"/>
  <c r="G15" i="5" s="1"/>
  <c r="G16" i="5" s="1"/>
  <c r="D15" i="5"/>
  <c r="D16" i="5" s="1"/>
  <c r="I17" i="1"/>
  <c r="I18" i="1" s="1"/>
  <c r="F17" i="1"/>
  <c r="G17" i="1" s="1"/>
  <c r="D17" i="1"/>
  <c r="E17" i="1" s="1"/>
  <c r="F16" i="5" l="1"/>
  <c r="H76" i="9"/>
  <c r="F18" i="1"/>
  <c r="G18" i="1" s="1"/>
  <c r="H17" i="1"/>
  <c r="D18" i="1"/>
  <c r="J18" i="1" s="1"/>
  <c r="J15" i="5"/>
  <c r="J16" i="5" s="1"/>
  <c r="H15" i="5"/>
  <c r="H16" i="5" s="1"/>
  <c r="E15" i="5"/>
  <c r="E16" i="5" s="1"/>
  <c r="J76" i="9"/>
  <c r="J17" i="1"/>
  <c r="E18" i="1" l="1"/>
  <c r="H18" i="1"/>
</calcChain>
</file>

<file path=xl/sharedStrings.xml><?xml version="1.0" encoding="utf-8"?>
<sst xmlns="http://schemas.openxmlformats.org/spreadsheetml/2006/main" count="669" uniqueCount="131">
  <si>
    <t>Pozycja</t>
  </si>
  <si>
    <t>Marka</t>
  </si>
  <si>
    <t>Udział %</t>
  </si>
  <si>
    <t>DAF</t>
  </si>
  <si>
    <t>MAN</t>
  </si>
  <si>
    <t>3.5T&lt;DMC&lt;16T</t>
  </si>
  <si>
    <t>DMC&gt;=16T</t>
  </si>
  <si>
    <t>PZPM*</t>
  </si>
  <si>
    <t>VOLVO</t>
  </si>
  <si>
    <t>MERCEDES-BENZ</t>
  </si>
  <si>
    <t>SCANIA</t>
  </si>
  <si>
    <t>RENAULT</t>
  </si>
  <si>
    <t>IVECO</t>
  </si>
  <si>
    <t>FIAT</t>
  </si>
  <si>
    <t>CITROEN</t>
  </si>
  <si>
    <t>PEUGEOT</t>
  </si>
  <si>
    <t>FORD</t>
  </si>
  <si>
    <t>VOLKSWAGEN</t>
  </si>
  <si>
    <t>OPEL</t>
  </si>
  <si>
    <t>Pierwsze rejestracje NOWYCH samochodów ciężarowych o DMC&gt;3,5T, udział w rynku %</t>
  </si>
  <si>
    <t>First Registrations of NEW Commercial Vehicles, GVW&gt;3.5T, Market Share %</t>
  </si>
  <si>
    <t>Segment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</si>
  <si>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</si>
  <si>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</si>
  <si>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</si>
  <si>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</si>
  <si>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</si>
  <si>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</si>
  <si>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</si>
  <si>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</si>
  <si>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</si>
  <si>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First Registrations of NEW Buses, GVW&gt;3.5T, Market Share %</t>
  </si>
  <si>
    <t>Pierwsze rejestracje NOWYCH autobusów o DMC&gt;3,5T, udział w rynku %</t>
  </si>
  <si>
    <t>DMC&lt;=6T</t>
  </si>
  <si>
    <t>DMC&gt;6T</t>
  </si>
  <si>
    <t>Pierwsze rejestracje NOWYCH ciągników samochodowych o DMC&gt;3,5T, udział w rynku %</t>
  </si>
  <si>
    <t>First Registrations of NEW Road Tractors, GVW&gt;3.5T, Market Share %</t>
  </si>
  <si>
    <t>MITSUBISHI FUSO</t>
  </si>
  <si>
    <t>TOYOTA</t>
  </si>
  <si>
    <t>*/ Nie uwzgledniono rejestracji własnych marek krajowych producentów</t>
  </si>
  <si>
    <t>SOLARIS</t>
  </si>
  <si>
    <t>RAZEM / Sub Total 1-5</t>
  </si>
  <si>
    <t>Pierwsze rejestracje NOWYCH podwozi samochodowych o DMC&gt;3,5T, udział w rynku %</t>
  </si>
  <si>
    <t>First Registrations of NEW commercial vehicles (without Road Tractors), GVW&gt;3.5T, Market Share %</t>
  </si>
  <si>
    <t>B.D / N.A</t>
  </si>
  <si>
    <t>Model</t>
  </si>
  <si>
    <t>Zmiana poz r/r</t>
  </si>
  <si>
    <t>Ch position y/y</t>
  </si>
  <si>
    <t>Renault Master</t>
  </si>
  <si>
    <t>Iveco Daily</t>
  </si>
  <si>
    <t>Ford Transit</t>
  </si>
  <si>
    <t>RAZEM / TOTAL</t>
  </si>
  <si>
    <t>RAZEM / Sub Total 1-7</t>
  </si>
  <si>
    <t>Mercedes-Benz Sprinter</t>
  </si>
  <si>
    <t>FORD TRUCKS</t>
  </si>
  <si>
    <t>Toyota Proace City</t>
  </si>
  <si>
    <t>* PZPM na podstawie CEP (Centralnej Ewidencji Pojazdów)</t>
  </si>
  <si>
    <t xml:space="preserve">   Source: PZPM on the basis of CEP (Central Register of Vehicles)</t>
  </si>
  <si>
    <t>* Źródło: analizy PZPM na podstawie CEP (Centralnej Ewidencji Pojazdów)</t>
  </si>
  <si>
    <t xml:space="preserve"> *  Source: PZPM on the basis of CEP (Central Register of Vehicles)</t>
  </si>
  <si>
    <t>CARTHAGO</t>
  </si>
  <si>
    <t>Fiat Ducato</t>
  </si>
  <si>
    <t>Ford Transit Custom</t>
  </si>
  <si>
    <t>Volkswagen Crafter</t>
  </si>
  <si>
    <t>SKODA</t>
  </si>
  <si>
    <t>** Dane zawierają zabudowy krajowych producentów na podwoziach podanych producentów</t>
  </si>
  <si>
    <t>**The data includes bodies built by domestic manufacturers on chassis from the specified manufacturers</t>
  </si>
  <si>
    <t>RAZEM 1-20</t>
  </si>
  <si>
    <t>Ford Ranger</t>
  </si>
  <si>
    <t>Toyota Proace Max</t>
  </si>
  <si>
    <t>MAXUS</t>
  </si>
  <si>
    <t>**/ PZPM na podstawie CEP (Centralnej Ewidencji Pojazdów)</t>
  </si>
  <si>
    <t>FOTON</t>
  </si>
  <si>
    <t>Sztuki / Units</t>
  </si>
  <si>
    <t>Zmiana poz
r/r</t>
  </si>
  <si>
    <t>Ch. Position
y/y</t>
  </si>
  <si>
    <t>ISUZU</t>
  </si>
  <si>
    <t>BENIMAR</t>
  </si>
  <si>
    <t>RAZEM 1-10</t>
  </si>
  <si>
    <t>Rejestracje nowych samochodów dostawczych OGÓŁEM, ranking marek - 2026 narastająco</t>
  </si>
  <si>
    <t>Registrations of new LCV, Top Brands - 2026 YTD</t>
  </si>
  <si>
    <t>JAC</t>
  </si>
  <si>
    <t>NISSAN</t>
  </si>
  <si>
    <t>MCLOUIS</t>
  </si>
  <si>
    <t>RIMOR</t>
  </si>
  <si>
    <t>Rejestracje nowych samochodów dostawczych do 3,5T, ranking modeli - 2026 narastająco</t>
  </si>
  <si>
    <t>Registrations of new LCV up to 3.5T, Top Models - 2026 YTD</t>
  </si>
  <si>
    <t>Volkswagen Caddy</t>
  </si>
  <si>
    <t>Renault Trafic</t>
  </si>
  <si>
    <t>Toyota Proace</t>
  </si>
  <si>
    <t>Opel Combo</t>
  </si>
  <si>
    <t>Opel Movano</t>
  </si>
  <si>
    <t>Volkswagen Transporter</t>
  </si>
  <si>
    <t>Fiat Doblo</t>
  </si>
  <si>
    <t>Renault Kangoo</t>
  </si>
  <si>
    <t>PIAGGIO</t>
  </si>
  <si>
    <t>KIA</t>
  </si>
  <si>
    <t>Ford Transit Courier</t>
  </si>
  <si>
    <t>MAN TGE</t>
  </si>
  <si>
    <t>Fiat Scudo</t>
  </si>
  <si>
    <t>Lipiec</t>
  </si>
  <si>
    <t>July</t>
  </si>
  <si>
    <t>KGM</t>
  </si>
  <si>
    <t>Sierpień</t>
  </si>
  <si>
    <t>August</t>
  </si>
  <si>
    <t>Sie/Lip
Zmiana %</t>
  </si>
  <si>
    <t>Aug/Jul Ch %</t>
  </si>
  <si>
    <t>Rok narastająco Styczeń - Sierpień</t>
  </si>
  <si>
    <t xml:space="preserve">YTD January - August </t>
  </si>
  <si>
    <t>Rok narastająco Styczeń -Sierpień</t>
  </si>
  <si>
    <t>YTD January - August</t>
  </si>
  <si>
    <t>Sie/Lip
Zmiana poz</t>
  </si>
  <si>
    <t>Aug/Jul Ch position</t>
  </si>
  <si>
    <t>Rejestracje nowych samochodów dostawczych do 3,5T, ranking modeli - Sierpień 2026</t>
  </si>
  <si>
    <t>Registrations of new LCV up to 3.5T, Top Models - August 2026</t>
  </si>
  <si>
    <t>PZPM based on CEP (Central Register of Vehicles)</t>
  </si>
  <si>
    <t>FIRST REGISTRATIONS OF NEW COMMERCIAL VEHICLES OVER 3.5T</t>
  </si>
  <si>
    <t>% change y/y</t>
  </si>
  <si>
    <t>CV - TOTAL</t>
  </si>
  <si>
    <t>commercial vehicles over 3.5T</t>
  </si>
  <si>
    <t>special vehicles over 3.5T</t>
  </si>
  <si>
    <t>road tractors*</t>
  </si>
  <si>
    <t>BUSES - TOTAL</t>
  </si>
  <si>
    <t>COMMERCIAL VEHICLES - TOTAL</t>
  </si>
  <si>
    <t>*/ the data does not cover new registrations of domestic producers their own brands</t>
  </si>
  <si>
    <t>2026
Aug</t>
  </si>
  <si>
    <t>2025
Aug</t>
  </si>
  <si>
    <t>2026
Jan - Aug</t>
  </si>
  <si>
    <t>2025
Jan - Aug</t>
  </si>
  <si>
    <t>Rejestracje nowych samochodów dostawczych do 3,5T, ranking marek - Sierpień 2026</t>
  </si>
  <si>
    <t>Registrations of new LCV up to 3.5T, Top Brands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</si>
</sst>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b/>
      <sz val="10"/>
      <color theme="0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1"/>
      <name val="Arial Nova"/>
      <family val="2"/>
      <charset val="238"/>
    </font>
    <font>
      <i/>
      <sz val="11"/>
      <color theme="1"/>
      <name val="Arial Nova"/>
      <family val="2"/>
      <charset val="238"/>
    </font>
    <font>
      <u/>
      <sz val="11"/>
      <color theme="10"/>
      <name val="Arial Nova"/>
      <family val="2"/>
      <charset val="238"/>
    </font>
    <font>
      <sz val="10"/>
      <name val="Arial Nova"/>
      <family val="2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b/>
      <sz val="10"/>
      <color theme="1"/>
      <name val="Arial Nova"/>
      <family val="2"/>
    </font>
    <font>
      <i/>
      <sz val="10"/>
      <color theme="1"/>
      <name val="Arial Nova"/>
      <family val="2"/>
    </font>
    <font>
      <i/>
      <sz val="10"/>
      <color theme="1" tint="0.499984740745262"/>
      <name val="Arial Nova"/>
      <family val="2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0"/>
      <color theme="1" tint="0.499984740745262"/>
      <name val="Arial Nov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94CB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  <border>
      <left style="thin">
        <color rgb="FFF2F2F2"/>
      </left>
      <right/>
      <top/>
      <bottom style="medium">
        <color rgb="FFF2F2F2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167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0" fillId="0" borderId="0" xfId="6" applyFont="1"/>
    <xf numFmtId="0" fontId="11" fillId="0" borderId="0" xfId="6" applyFont="1"/>
    <xf numFmtId="14" fontId="12" fillId="0" borderId="0" xfId="6" applyNumberFormat="1" applyFont="1"/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vertical="center" wrapText="1"/>
    </xf>
    <xf numFmtId="0" fontId="18" fillId="3" borderId="14" xfId="4" applyFont="1" applyFill="1" applyBorder="1" applyAlignment="1">
      <alignment horizontal="center" vertical="center" wrapText="1"/>
    </xf>
    <xf numFmtId="0" fontId="18" fillId="3" borderId="16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/>
    </xf>
    <xf numFmtId="0" fontId="19" fillId="0" borderId="18" xfId="4" applyFont="1" applyBorder="1" applyAlignment="1">
      <alignment vertical="center"/>
    </xf>
    <xf numFmtId="3" fontId="19" fillId="0" borderId="19" xfId="4" applyNumberFormat="1" applyFont="1" applyBorder="1" applyAlignment="1">
      <alignment vertical="center"/>
    </xf>
    <xf numFmtId="10" fontId="19" fillId="0" borderId="18" xfId="7" applyNumberFormat="1" applyFont="1" applyBorder="1" applyAlignment="1">
      <alignment vertical="center"/>
    </xf>
    <xf numFmtId="165" fontId="19" fillId="0" borderId="18" xfId="7" applyNumberFormat="1" applyFont="1" applyBorder="1" applyAlignment="1">
      <alignment vertical="center"/>
    </xf>
    <xf numFmtId="0" fontId="19" fillId="4" borderId="18" xfId="4" applyFont="1" applyFill="1" applyBorder="1" applyAlignment="1">
      <alignment vertical="center"/>
    </xf>
    <xf numFmtId="3" fontId="19" fillId="4" borderId="19" xfId="4" applyNumberFormat="1" applyFont="1" applyFill="1" applyBorder="1" applyAlignment="1">
      <alignment vertical="center"/>
    </xf>
    <xf numFmtId="10" fontId="19" fillId="4" borderId="18" xfId="7" applyNumberFormat="1" applyFont="1" applyFill="1" applyBorder="1" applyAlignment="1">
      <alignment vertical="center"/>
    </xf>
    <xf numFmtId="165" fontId="19" fillId="4" borderId="18" xfId="7" applyNumberFormat="1" applyFont="1" applyFill="1" applyBorder="1" applyAlignment="1">
      <alignment vertical="center"/>
    </xf>
    <xf numFmtId="0" fontId="13" fillId="5" borderId="20" xfId="4" applyFont="1" applyFill="1" applyBorder="1" applyAlignment="1">
      <alignment horizontal="center" vertical="center"/>
    </xf>
    <xf numFmtId="3" fontId="19" fillId="5" borderId="19" xfId="4" applyNumberFormat="1" applyFont="1" applyFill="1" applyBorder="1" applyAlignment="1">
      <alignment vertical="center"/>
    </xf>
    <xf numFmtId="10" fontId="19" fillId="5" borderId="18" xfId="7" applyNumberFormat="1" applyFont="1" applyFill="1" applyBorder="1" applyAlignment="1">
      <alignment vertical="center"/>
    </xf>
    <xf numFmtId="165" fontId="19" fillId="5" borderId="18" xfId="7" applyNumberFormat="1" applyFont="1" applyFill="1" applyBorder="1" applyAlignment="1">
      <alignment vertical="center"/>
    </xf>
    <xf numFmtId="3" fontId="15" fillId="3" borderId="19" xfId="4" applyNumberFormat="1" applyFont="1" applyFill="1" applyBorder="1" applyAlignment="1">
      <alignment vertical="center"/>
    </xf>
    <xf numFmtId="9" fontId="15" fillId="3" borderId="18" xfId="7" applyFont="1" applyFill="1" applyBorder="1" applyAlignment="1">
      <alignment vertical="center"/>
    </xf>
    <xf numFmtId="165" fontId="15" fillId="3" borderId="18" xfId="4" applyNumberFormat="1" applyFont="1" applyFill="1" applyBorder="1" applyAlignment="1">
      <alignment vertical="center"/>
    </xf>
    <xf numFmtId="0" fontId="12" fillId="0" borderId="0" xfId="6" applyFont="1"/>
    <xf numFmtId="0" fontId="21" fillId="0" borderId="0" xfId="6" applyFont="1"/>
    <xf numFmtId="0" fontId="19" fillId="0" borderId="0" xfId="4" applyFont="1"/>
    <xf numFmtId="1" fontId="19" fillId="0" borderId="17" xfId="7" applyNumberFormat="1" applyFont="1" applyBorder="1" applyAlignment="1">
      <alignment horizontal="center"/>
    </xf>
    <xf numFmtId="1" fontId="19" fillId="4" borderId="17" xfId="7" applyNumberFormat="1" applyFont="1" applyFill="1" applyBorder="1" applyAlignment="1">
      <alignment horizontal="center"/>
    </xf>
    <xf numFmtId="3" fontId="19" fillId="5" borderId="17" xfId="4" applyNumberFormat="1" applyFont="1" applyFill="1" applyBorder="1" applyAlignment="1">
      <alignment vertical="center"/>
    </xf>
    <xf numFmtId="0" fontId="19" fillId="5" borderId="17" xfId="4" applyFont="1" applyFill="1" applyBorder="1" applyAlignment="1">
      <alignment vertical="center"/>
    </xf>
    <xf numFmtId="0" fontId="19" fillId="5" borderId="19" xfId="4" applyFont="1" applyFill="1" applyBorder="1" applyAlignment="1">
      <alignment vertical="center"/>
    </xf>
    <xf numFmtId="3" fontId="15" fillId="3" borderId="17" xfId="4" applyNumberFormat="1" applyFont="1" applyFill="1" applyBorder="1" applyAlignment="1">
      <alignment vertical="center"/>
    </xf>
    <xf numFmtId="0" fontId="10" fillId="0" borderId="0" xfId="0" applyFont="1"/>
    <xf numFmtId="0" fontId="24" fillId="0" borderId="0" xfId="0" applyFont="1"/>
    <xf numFmtId="14" fontId="10" fillId="0" borderId="0" xfId="6" applyNumberFormat="1" applyFont="1"/>
    <xf numFmtId="0" fontId="15" fillId="3" borderId="3" xfId="0" applyFont="1" applyFill="1" applyBorder="1" applyAlignment="1">
      <alignment wrapText="1"/>
    </xf>
    <xf numFmtId="166" fontId="15" fillId="3" borderId="2" xfId="32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166" fontId="12" fillId="0" borderId="2" xfId="32" applyNumberFormat="1" applyFont="1" applyBorder="1" applyAlignment="1">
      <alignment horizontal="center"/>
    </xf>
    <xf numFmtId="165" fontId="12" fillId="0" borderId="2" xfId="31" applyNumberFormat="1" applyFont="1" applyBorder="1" applyAlignment="1">
      <alignment horizontal="center"/>
    </xf>
    <xf numFmtId="0" fontId="12" fillId="0" borderId="3" xfId="0" applyFont="1" applyBorder="1" applyAlignment="1">
      <alignment horizontal="left" wrapText="1" indent="1"/>
    </xf>
    <xf numFmtId="166" fontId="12" fillId="0" borderId="4" xfId="32" applyNumberFormat="1" applyFont="1" applyBorder="1" applyAlignment="1">
      <alignment horizontal="center"/>
    </xf>
    <xf numFmtId="165" fontId="12" fillId="0" borderId="4" xfId="34" applyNumberFormat="1" applyFont="1" applyBorder="1" applyAlignment="1">
      <alignment horizontal="center"/>
    </xf>
    <xf numFmtId="0" fontId="15" fillId="3" borderId="2" xfId="0" applyFont="1" applyFill="1" applyBorder="1" applyAlignment="1">
      <alignment vertical="center" wrapText="1"/>
    </xf>
    <xf numFmtId="166" fontId="15" fillId="3" borderId="2" xfId="32" applyNumberFormat="1" applyFont="1" applyFill="1" applyBorder="1" applyAlignment="1">
      <alignment horizontal="center" vertical="center"/>
    </xf>
    <xf numFmtId="165" fontId="15" fillId="3" borderId="2" xfId="31" applyNumberFormat="1" applyFont="1" applyFill="1" applyBorder="1" applyAlignment="1">
      <alignment horizontal="center" vertical="center"/>
    </xf>
    <xf numFmtId="0" fontId="25" fillId="0" borderId="0" xfId="3" applyFont="1"/>
    <xf numFmtId="0" fontId="20" fillId="4" borderId="17" xfId="0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9" fillId="4" borderId="11" xfId="4" applyFont="1" applyFill="1" applyBorder="1" applyAlignment="1">
      <alignment vertical="center"/>
    </xf>
    <xf numFmtId="0" fontId="19" fillId="0" borderId="0" xfId="4" applyFont="1" applyAlignment="1">
      <alignment vertical="center"/>
    </xf>
    <xf numFmtId="0" fontId="19" fillId="4" borderId="16" xfId="4" applyFont="1" applyFill="1" applyBorder="1" applyAlignment="1">
      <alignment vertical="center"/>
    </xf>
    <xf numFmtId="0" fontId="13" fillId="0" borderId="15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0" fillId="2" borderId="0" xfId="0" applyFont="1" applyFill="1"/>
    <xf numFmtId="0" fontId="22" fillId="0" borderId="0" xfId="0" applyFont="1"/>
    <xf numFmtId="0" fontId="26" fillId="5" borderId="20" xfId="4" applyFont="1" applyFill="1" applyBorder="1" applyAlignment="1">
      <alignment horizontal="center" vertical="center"/>
    </xf>
    <xf numFmtId="0" fontId="19" fillId="0" borderId="19" xfId="4" applyFont="1" applyBorder="1" applyAlignment="1">
      <alignment vertical="center"/>
    </xf>
    <xf numFmtId="0" fontId="30" fillId="0" borderId="0" xfId="0" applyFont="1"/>
    <xf numFmtId="0" fontId="30" fillId="0" borderId="0" xfId="11" applyFont="1" applyAlignment="1">
      <alignment horizontal="left"/>
    </xf>
    <xf numFmtId="0" fontId="30" fillId="0" borderId="0" xfId="6" applyFont="1"/>
    <xf numFmtId="0" fontId="31" fillId="0" borderId="0" xfId="6" applyFont="1"/>
    <xf numFmtId="0" fontId="31" fillId="0" borderId="0" xfId="0" applyFont="1"/>
    <xf numFmtId="0" fontId="7" fillId="0" borderId="0" xfId="6"/>
    <xf numFmtId="0" fontId="20" fillId="4" borderId="17" xfId="6" applyFont="1" applyFill="1" applyBorder="1" applyAlignment="1">
      <alignment horizontal="center" vertical="center" wrapText="1"/>
    </xf>
    <xf numFmtId="0" fontId="23" fillId="0" borderId="0" xfId="6" applyFont="1"/>
    <xf numFmtId="0" fontId="32" fillId="0" borderId="0" xfId="6" applyFont="1"/>
    <xf numFmtId="0" fontId="22" fillId="0" borderId="0" xfId="6" applyFont="1"/>
    <xf numFmtId="3" fontId="10" fillId="0" borderId="0" xfId="0" applyNumberFormat="1" applyFont="1"/>
    <xf numFmtId="3" fontId="19" fillId="0" borderId="0" xfId="4" applyNumberFormat="1" applyFont="1"/>
    <xf numFmtId="14" fontId="23" fillId="0" borderId="0" xfId="6" applyNumberFormat="1" applyFont="1"/>
    <xf numFmtId="0" fontId="33" fillId="0" borderId="0" xfId="33" applyFont="1" applyAlignment="1">
      <alignment horizontal="center" vertical="top"/>
    </xf>
    <xf numFmtId="0" fontId="34" fillId="0" borderId="0" xfId="4" applyFont="1" applyAlignment="1">
      <alignment horizontal="right" vertic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left" vertical="top"/>
    </xf>
    <xf numFmtId="0" fontId="29" fillId="0" borderId="0" xfId="0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top" wrapText="1"/>
    </xf>
    <xf numFmtId="0" fontId="17" fillId="3" borderId="7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3" xfId="4" applyFont="1" applyFill="1" applyBorder="1" applyAlignment="1">
      <alignment horizontal="center" vertical="center" wrapText="1"/>
    </xf>
    <xf numFmtId="0" fontId="15" fillId="3" borderId="10" xfId="4" applyFont="1" applyFill="1" applyBorder="1" applyAlignment="1">
      <alignment horizontal="center" vertical="center"/>
    </xf>
    <xf numFmtId="0" fontId="15" fillId="3" borderId="9" xfId="4" applyFont="1" applyFill="1" applyBorder="1" applyAlignment="1">
      <alignment horizontal="center" vertical="center"/>
    </xf>
    <xf numFmtId="0" fontId="15" fillId="3" borderId="8" xfId="4" applyFont="1" applyFill="1" applyBorder="1" applyAlignment="1">
      <alignment horizontal="center" vertical="center"/>
    </xf>
    <xf numFmtId="0" fontId="15" fillId="3" borderId="11" xfId="4" applyFont="1" applyFill="1" applyBorder="1" applyAlignment="1">
      <alignment horizontal="center" vertical="center"/>
    </xf>
    <xf numFmtId="0" fontId="16" fillId="3" borderId="23" xfId="4" applyFont="1" applyFill="1" applyBorder="1" applyAlignment="1">
      <alignment horizontal="center" vertical="center"/>
    </xf>
    <xf numFmtId="0" fontId="16" fillId="3" borderId="21" xfId="4" applyFont="1" applyFill="1" applyBorder="1" applyAlignment="1">
      <alignment horizontal="center" vertical="center"/>
    </xf>
    <xf numFmtId="0" fontId="16" fillId="3" borderId="16" xfId="4" applyFont="1" applyFill="1" applyBorder="1" applyAlignment="1">
      <alignment horizontal="center" vertical="center"/>
    </xf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4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6" fillId="3" borderId="14" xfId="4" applyFont="1" applyFill="1" applyBorder="1" applyAlignment="1">
      <alignment horizontal="center" vertical="center"/>
    </xf>
    <xf numFmtId="0" fontId="16" fillId="3" borderId="22" xfId="4" applyFont="1" applyFill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center" wrapText="1"/>
    </xf>
    <xf numFmtId="0" fontId="18" fillId="3" borderId="15" xfId="4" applyFont="1" applyFill="1" applyBorder="1" applyAlignment="1">
      <alignment horizontal="center" vertical="center" wrapText="1"/>
    </xf>
    <xf numFmtId="0" fontId="15" fillId="3" borderId="20" xfId="4" applyFont="1" applyFill="1" applyBorder="1" applyAlignment="1">
      <alignment horizontal="center" vertical="top"/>
    </xf>
    <xf numFmtId="0" fontId="15" fillId="3" borderId="18" xfId="4" applyFont="1" applyFill="1" applyBorder="1" applyAlignment="1">
      <alignment horizontal="center" vertical="top"/>
    </xf>
    <xf numFmtId="0" fontId="13" fillId="5" borderId="20" xfId="4" applyFont="1" applyFill="1" applyBorder="1" applyAlignment="1">
      <alignment horizontal="center" vertical="center"/>
    </xf>
    <xf numFmtId="0" fontId="13" fillId="5" borderId="18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center" vertical="top"/>
    </xf>
    <xf numFmtId="0" fontId="16" fillId="3" borderId="14" xfId="4" applyFont="1" applyFill="1" applyBorder="1" applyAlignment="1">
      <alignment horizontal="center" vertical="top"/>
    </xf>
    <xf numFmtId="0" fontId="16" fillId="3" borderId="13" xfId="4" applyFont="1" applyFill="1" applyBorder="1" applyAlignment="1">
      <alignment horizontal="center" vertical="top"/>
    </xf>
    <xf numFmtId="0" fontId="16" fillId="3" borderId="15" xfId="4" applyFont="1" applyFill="1" applyBorder="1" applyAlignment="1">
      <alignment horizontal="center" vertical="top"/>
    </xf>
    <xf numFmtId="0" fontId="15" fillId="3" borderId="6" xfId="4" applyFont="1" applyFill="1" applyBorder="1" applyAlignment="1">
      <alignment horizontal="center" wrapText="1"/>
    </xf>
    <xf numFmtId="0" fontId="15" fillId="3" borderId="12" xfId="4" applyFont="1" applyFill="1" applyBorder="1" applyAlignment="1">
      <alignment horizontal="center" wrapText="1"/>
    </xf>
    <xf numFmtId="0" fontId="15" fillId="3" borderId="7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center" wrapText="1"/>
    </xf>
    <xf numFmtId="0" fontId="15" fillId="3" borderId="6" xfId="4" applyFont="1" applyFill="1" applyBorder="1" applyAlignment="1">
      <alignment horizontal="center" vertical="center"/>
    </xf>
    <xf numFmtId="0" fontId="15" fillId="3" borderId="20" xfId="4" applyFont="1" applyFill="1" applyBorder="1" applyAlignment="1">
      <alignment horizontal="right" vertical="top"/>
    </xf>
    <xf numFmtId="0" fontId="15" fillId="3" borderId="18" xfId="4" applyFont="1" applyFill="1" applyBorder="1" applyAlignment="1">
      <alignment horizontal="right" vertical="top"/>
    </xf>
    <xf numFmtId="0" fontId="28" fillId="3" borderId="13" xfId="4" applyFont="1" applyFill="1" applyBorder="1" applyAlignment="1">
      <alignment horizontal="center" vertical="top" wrapText="1"/>
    </xf>
    <xf numFmtId="0" fontId="28" fillId="3" borderId="15" xfId="4" applyFont="1" applyFill="1" applyBorder="1" applyAlignment="1">
      <alignment horizontal="center" vertical="top" wrapText="1"/>
    </xf>
    <xf numFmtId="0" fontId="27" fillId="3" borderId="7" xfId="4" applyFont="1" applyFill="1" applyBorder="1" applyAlignment="1">
      <alignment horizontal="center" wrapText="1"/>
    </xf>
    <xf numFmtId="0" fontId="27" fillId="3" borderId="13" xfId="4" applyFont="1" applyFill="1" applyBorder="1" applyAlignment="1">
      <alignment horizontal="center" wrapText="1"/>
    </xf>
    <xf numFmtId="0" fontId="14" fillId="0" borderId="0" xfId="4" applyFont="1" applyAlignment="1">
      <alignment horizontal="center" vertical="center"/>
    </xf>
    <xf numFmtId="0" fontId="12" fillId="0" borderId="0" xfId="0" applyFont="1"/>
  </cellXfs>
  <cellStyles count="35">
    <cellStyle name="Dziesiętny" xfId="32" builtinId="3"/>
    <cellStyle name="Dziesiętny 2" xfId="1" xr:uid="{00000000-0005-0000-0000-000001000000}"/>
    <cellStyle name="Dziesiętny 2 2" xfId="14" xr:uid="{00000000-0005-0000-0000-000002000000}"/>
    <cellStyle name="Dziesiętny 2 3" xfId="26" xr:uid="{00000000-0005-0000-0000-000003000000}"/>
    <cellStyle name="Dziesiętny 2 4" xfId="13" xr:uid="{00000000-0005-0000-0000-000004000000}"/>
    <cellStyle name="Dziesiętny 3" xfId="2" xr:uid="{00000000-0005-0000-0000-000005000000}"/>
    <cellStyle name="Dziesiętny 3 2" xfId="27" xr:uid="{00000000-0005-0000-0000-000006000000}"/>
    <cellStyle name="Dziesiętny 3 3" xfId="12" xr:uid="{00000000-0005-0000-0000-000007000000}"/>
    <cellStyle name="Dziesiętny 4" xfId="25" xr:uid="{00000000-0005-0000-0000-000008000000}"/>
    <cellStyle name="Hiperłącze" xfId="3" builtinId="8"/>
    <cellStyle name="Hiperłącze 2" xfId="28" xr:uid="{00000000-0005-0000-0000-00000A000000}"/>
    <cellStyle name="Hiperłącze 3" xfId="33" xr:uid="{00000000-0005-0000-0000-00000B000000}"/>
    <cellStyle name="Normalny" xfId="0" builtinId="0"/>
    <cellStyle name="Normalny 2" xfId="4" xr:uid="{00000000-0005-0000-0000-00000D000000}"/>
    <cellStyle name="Normalny 3" xfId="5" xr:uid="{00000000-0005-0000-0000-00000E000000}"/>
    <cellStyle name="Normalny 3 2" xfId="15" xr:uid="{00000000-0005-0000-0000-00000F000000}"/>
    <cellStyle name="Normalny 4" xfId="6" xr:uid="{00000000-0005-0000-0000-000010000000}"/>
    <cellStyle name="Normalny 4 2" xfId="17" xr:uid="{00000000-0005-0000-0000-000011000000}"/>
    <cellStyle name="Normalny 4 3" xfId="29" xr:uid="{00000000-0005-0000-0000-000012000000}"/>
    <cellStyle name="Normalny 4 4" xfId="16" xr:uid="{00000000-0005-0000-0000-000013000000}"/>
    <cellStyle name="Normalny 5" xfId="18" xr:uid="{00000000-0005-0000-0000-000014000000}"/>
    <cellStyle name="Normalny 5 2" xfId="19" xr:uid="{00000000-0005-0000-0000-000015000000}"/>
    <cellStyle name="Normalny 6" xfId="20" xr:uid="{00000000-0005-0000-0000-000016000000}"/>
    <cellStyle name="Normalny 7" xfId="21" xr:uid="{00000000-0005-0000-0000-000017000000}"/>
    <cellStyle name="Normalny 8" xfId="11" xr:uid="{00000000-0005-0000-0000-000018000000}"/>
    <cellStyle name="Normalny 9" xfId="10" xr:uid="{00000000-0005-0000-0000-000019000000}"/>
    <cellStyle name="Procentowy" xfId="34" builtinId="5"/>
    <cellStyle name="Procentowy 2" xfId="7" xr:uid="{00000000-0005-0000-0000-00001B000000}"/>
    <cellStyle name="Procentowy 3" xfId="8" xr:uid="{00000000-0005-0000-0000-00001C000000}"/>
    <cellStyle name="Procentowy 3 2" xfId="23" xr:uid="{00000000-0005-0000-0000-00001D000000}"/>
    <cellStyle name="Procentowy 4" xfId="9" xr:uid="{00000000-0005-0000-0000-00001E000000}"/>
    <cellStyle name="Procentowy 4 2" xfId="31" xr:uid="{00000000-0005-0000-0000-00001F000000}"/>
    <cellStyle name="Procentowy 4 3" xfId="24" xr:uid="{00000000-0005-0000-0000-000020000000}"/>
    <cellStyle name="Procentowy 5" xfId="22" xr:uid="{00000000-0005-0000-0000-000021000000}"/>
    <cellStyle name="Procentowy 6" xfId="30" xr:uid="{00000000-0005-0000-0000-000022000000}"/>
  </cellStyles>
  <dxfs count="67"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37261-7C1C-4743-9E8B-F96BB4B68FD3}">
  <dimension ref="B1:P17"/>
  <sheetViews>
    <sheetView showGridLines="0" tabSelected="1" zoomScaleNormal="100" workbookViewId="0"/>
  </sheetViews>
  <sheetFormatPr defaultColWidth="9.140625" defaultRowHeight="14.25"/>
  <cols>
    <col min="1" max="1" width="1.5703125" style="35" customWidth="1"/>
    <col min="2" max="2" width="32.42578125" style="35" customWidth="1"/>
    <col min="3" max="7" width="11" style="35" customWidth="1"/>
    <col min="8" max="8" width="12" style="35" customWidth="1"/>
    <col min="9" max="11" width="9.140625" style="35"/>
    <col min="12" max="12" width="24.140625" style="35" customWidth="1"/>
    <col min="13" max="15" width="9.140625" style="35"/>
    <col min="16" max="16" width="10.5703125" style="35" customWidth="1"/>
    <col min="17" max="17" width="11.42578125" style="35" customWidth="1"/>
    <col min="18" max="16384" width="9.140625" style="35"/>
  </cols>
  <sheetData>
    <row r="1" spans="2:8">
      <c r="B1" s="35" t="s">
        <v>115</v>
      </c>
      <c r="D1" s="36"/>
      <c r="E1" s="36"/>
      <c r="F1" s="36"/>
      <c r="G1" s="36"/>
      <c r="H1" s="3">
        <v>46272</v>
      </c>
    </row>
    <row r="2" spans="2:8" ht="26.25" customHeight="1">
      <c r="B2" s="80" t="s">
        <v>116</v>
      </c>
      <c r="C2" s="80"/>
      <c r="D2" s="80"/>
      <c r="E2" s="80"/>
      <c r="F2" s="80"/>
      <c r="G2" s="80"/>
      <c r="H2" s="80"/>
    </row>
    <row r="3" spans="2:8" ht="26.25" customHeight="1">
      <c r="B3" s="38"/>
      <c r="C3" s="39" t="s">
        <v>125</v>
      </c>
      <c r="D3" s="39" t="s">
        <v>126</v>
      </c>
      <c r="E3" s="40" t="s">
        <v>117</v>
      </c>
      <c r="F3" s="39" t="s">
        <v>127</v>
      </c>
      <c r="G3" s="39" t="s">
        <v>128</v>
      </c>
      <c r="H3" s="40" t="s">
        <v>117</v>
      </c>
    </row>
    <row r="4" spans="2:8" ht="26.25" customHeight="1">
      <c r="B4" s="78" t="s">
        <v>118</v>
      </c>
      <c r="C4" s="41">
        <v>1842</v>
      </c>
      <c r="D4" s="41">
        <v>1782</v>
      </c>
      <c r="E4" s="42">
        <v>3.3670033670033739E-2</v>
      </c>
      <c r="F4" s="41">
        <v>23102</v>
      </c>
      <c r="G4" s="41">
        <v>18974</v>
      </c>
      <c r="H4" s="42">
        <v>0.21756087277326874</v>
      </c>
    </row>
    <row r="5" spans="2:8" ht="26.25" customHeight="1">
      <c r="B5" s="43" t="s">
        <v>119</v>
      </c>
      <c r="C5" s="44">
        <v>622</v>
      </c>
      <c r="D5" s="44">
        <v>447</v>
      </c>
      <c r="E5" s="45">
        <v>0.39149888143176725</v>
      </c>
      <c r="F5" s="44">
        <v>5312</v>
      </c>
      <c r="G5" s="44">
        <v>4536</v>
      </c>
      <c r="H5" s="45">
        <v>0.17107583774250434</v>
      </c>
    </row>
    <row r="6" spans="2:8" ht="26.25" customHeight="1">
      <c r="B6" s="43" t="s">
        <v>120</v>
      </c>
      <c r="C6" s="44">
        <v>62</v>
      </c>
      <c r="D6" s="44">
        <v>87</v>
      </c>
      <c r="E6" s="45">
        <v>-0.28735632183908044</v>
      </c>
      <c r="F6" s="44">
        <v>679</v>
      </c>
      <c r="G6" s="44">
        <v>745</v>
      </c>
      <c r="H6" s="45">
        <v>-8.8590604026845599E-2</v>
      </c>
    </row>
    <row r="7" spans="2:8" ht="26.25" customHeight="1">
      <c r="B7" s="43" t="s">
        <v>121</v>
      </c>
      <c r="C7" s="44">
        <v>1158</v>
      </c>
      <c r="D7" s="44">
        <v>1248</v>
      </c>
      <c r="E7" s="45">
        <v>-7.2115384615384581E-2</v>
      </c>
      <c r="F7" s="44">
        <v>17111</v>
      </c>
      <c r="G7" s="44">
        <v>13693</v>
      </c>
      <c r="H7" s="45">
        <v>0.24961659241948442</v>
      </c>
    </row>
    <row r="8" spans="2:8" ht="26.25" customHeight="1">
      <c r="B8" s="78" t="s">
        <v>122</v>
      </c>
      <c r="C8" s="41">
        <v>384</v>
      </c>
      <c r="D8" s="41">
        <v>205</v>
      </c>
      <c r="E8" s="42">
        <v>0.87317073170731718</v>
      </c>
      <c r="F8" s="41">
        <v>2885</v>
      </c>
      <c r="G8" s="41">
        <v>1649</v>
      </c>
      <c r="H8" s="42">
        <v>0.74954517889630079</v>
      </c>
    </row>
    <row r="9" spans="2:8" ht="26.25" customHeight="1">
      <c r="B9" s="46" t="s">
        <v>123</v>
      </c>
      <c r="C9" s="47">
        <v>2226</v>
      </c>
      <c r="D9" s="47">
        <v>1987</v>
      </c>
      <c r="E9" s="48">
        <v>0.12028183190739816</v>
      </c>
      <c r="F9" s="47">
        <v>25987</v>
      </c>
      <c r="G9" s="47">
        <v>20623</v>
      </c>
      <c r="H9" s="48">
        <v>0.26009794889201387</v>
      </c>
    </row>
    <row r="10" spans="2:8">
      <c r="B10" s="79" t="s">
        <v>124</v>
      </c>
    </row>
    <row r="11" spans="2:8" ht="15" customHeight="1"/>
    <row r="17" spans="16:16">
      <c r="P17" s="49"/>
    </row>
  </sheetData>
  <mergeCells count="1">
    <mergeCell ref="B2:H2"/>
  </mergeCells>
  <conditionalFormatting sqref="E4:E9 H4:H9">
    <cfRule type="cellIs" dxfId="66" priority="1" operator="lessThan">
      <formula>0</formula>
    </cfRule>
  </conditionalFormatting>
  <pageMargins left="0.7" right="0.7" top="0.75" bottom="0.75" header="0.3" footer="0.3"/>
  <pageSetup paperSize="9" scale="6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B1:O22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9.140625" style="35" customWidth="1"/>
    <col min="3" max="3" width="16.85546875" style="35" customWidth="1"/>
    <col min="4" max="4" width="9" style="35" customWidth="1"/>
    <col min="5" max="5" width="11" style="35" customWidth="1"/>
    <col min="6" max="6" width="9" style="35" customWidth="1"/>
    <col min="7" max="7" width="12.85546875" style="35" customWidth="1"/>
    <col min="8" max="9" width="9" style="35" customWidth="1"/>
    <col min="10" max="10" width="11.42578125" style="35" customWidth="1"/>
    <col min="11" max="14" width="9.140625" style="35"/>
    <col min="15" max="15" width="11.42578125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 ht="14.45" customHeight="1">
      <c r="B2" s="81" t="s">
        <v>19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4.45" customHeight="1" thickBo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4.45" customHeight="1">
      <c r="B4" s="112" t="s">
        <v>0</v>
      </c>
      <c r="C4" s="114" t="s">
        <v>1</v>
      </c>
      <c r="D4" s="116" t="s">
        <v>103</v>
      </c>
      <c r="E4" s="91"/>
      <c r="F4" s="91"/>
      <c r="G4" s="91"/>
      <c r="H4" s="90"/>
      <c r="I4" s="89" t="s">
        <v>100</v>
      </c>
      <c r="J4" s="90"/>
      <c r="K4" s="89" t="s">
        <v>107</v>
      </c>
      <c r="L4" s="91"/>
      <c r="M4" s="91"/>
      <c r="N4" s="91"/>
      <c r="O4" s="92"/>
    </row>
    <row r="5" spans="2:15" ht="14.45" customHeight="1" thickBot="1">
      <c r="B5" s="113"/>
      <c r="C5" s="115"/>
      <c r="D5" s="100" t="s">
        <v>104</v>
      </c>
      <c r="E5" s="94"/>
      <c r="F5" s="94"/>
      <c r="G5" s="94"/>
      <c r="H5" s="101"/>
      <c r="I5" s="93" t="s">
        <v>101</v>
      </c>
      <c r="J5" s="101"/>
      <c r="K5" s="93" t="s">
        <v>108</v>
      </c>
      <c r="L5" s="94"/>
      <c r="M5" s="94"/>
      <c r="N5" s="94"/>
      <c r="O5" s="95"/>
    </row>
    <row r="6" spans="2:15" ht="14.4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105</v>
      </c>
      <c r="K6" s="96">
        <v>2026</v>
      </c>
      <c r="L6" s="97"/>
      <c r="M6" s="96">
        <v>2025</v>
      </c>
      <c r="N6" s="97"/>
      <c r="O6" s="85" t="s">
        <v>22</v>
      </c>
    </row>
    <row r="7" spans="2:15" ht="14.45" customHeight="1" thickBot="1">
      <c r="B7" s="108" t="s">
        <v>23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4.4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106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4.4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4.45" customHeight="1" thickBot="1">
      <c r="B10" s="10">
        <v>1</v>
      </c>
      <c r="C10" s="11" t="s">
        <v>8</v>
      </c>
      <c r="D10" s="12">
        <v>175</v>
      </c>
      <c r="E10" s="13">
        <v>9.5005428881650381E-2</v>
      </c>
      <c r="F10" s="12">
        <v>215</v>
      </c>
      <c r="G10" s="13">
        <v>0.12065095398428732</v>
      </c>
      <c r="H10" s="14">
        <v>-0.18604651162790697</v>
      </c>
      <c r="I10" s="12">
        <v>507</v>
      </c>
      <c r="J10" s="14">
        <v>-0.65483234714003946</v>
      </c>
      <c r="K10" s="12">
        <v>4352</v>
      </c>
      <c r="L10" s="13">
        <v>0.18838195827201107</v>
      </c>
      <c r="M10" s="12">
        <v>3775</v>
      </c>
      <c r="N10" s="13">
        <v>0.19895646674396542</v>
      </c>
      <c r="O10" s="14">
        <v>0.1528476821192053</v>
      </c>
    </row>
    <row r="11" spans="2:15" ht="14.45" customHeight="1" thickBot="1">
      <c r="B11" s="50">
        <v>2</v>
      </c>
      <c r="C11" s="15" t="s">
        <v>9</v>
      </c>
      <c r="D11" s="16">
        <v>454</v>
      </c>
      <c r="E11" s="17">
        <v>0.24647122692725298</v>
      </c>
      <c r="F11" s="16">
        <v>304</v>
      </c>
      <c r="G11" s="17">
        <v>0.17059483726150393</v>
      </c>
      <c r="H11" s="18">
        <v>0.49342105263157898</v>
      </c>
      <c r="I11" s="16">
        <v>478</v>
      </c>
      <c r="J11" s="18">
        <v>-5.0209205020920522E-2</v>
      </c>
      <c r="K11" s="16">
        <v>4071</v>
      </c>
      <c r="L11" s="17">
        <v>0.17621850921998095</v>
      </c>
      <c r="M11" s="16">
        <v>2481</v>
      </c>
      <c r="N11" s="17">
        <v>0.13075787920312007</v>
      </c>
      <c r="O11" s="18">
        <v>0.64087061668681988</v>
      </c>
    </row>
    <row r="12" spans="2:15" ht="14.45" customHeight="1" thickBot="1">
      <c r="B12" s="10">
        <v>3</v>
      </c>
      <c r="C12" s="11" t="s">
        <v>10</v>
      </c>
      <c r="D12" s="12">
        <v>236</v>
      </c>
      <c r="E12" s="13">
        <v>0.12812160694896851</v>
      </c>
      <c r="F12" s="12">
        <v>276</v>
      </c>
      <c r="G12" s="13">
        <v>0.15488215488215487</v>
      </c>
      <c r="H12" s="14">
        <v>-0.14492753623188404</v>
      </c>
      <c r="I12" s="12">
        <v>240</v>
      </c>
      <c r="J12" s="14">
        <v>-1.6666666666666718E-2</v>
      </c>
      <c r="K12" s="12">
        <v>3895</v>
      </c>
      <c r="L12" s="13">
        <v>0.16860012120162757</v>
      </c>
      <c r="M12" s="12">
        <v>3802</v>
      </c>
      <c r="N12" s="13">
        <v>0.20037946663855802</v>
      </c>
      <c r="O12" s="14">
        <v>2.4460810099947494E-2</v>
      </c>
    </row>
    <row r="13" spans="2:15" ht="14.45" customHeight="1" thickBot="1">
      <c r="B13" s="50">
        <v>4</v>
      </c>
      <c r="C13" s="15" t="s">
        <v>3</v>
      </c>
      <c r="D13" s="16">
        <v>304</v>
      </c>
      <c r="E13" s="17">
        <v>0.16503800217155265</v>
      </c>
      <c r="F13" s="16">
        <v>366</v>
      </c>
      <c r="G13" s="17">
        <v>0.2053872053872054</v>
      </c>
      <c r="H13" s="18">
        <v>-0.1693989071038251</v>
      </c>
      <c r="I13" s="16">
        <v>308</v>
      </c>
      <c r="J13" s="18">
        <v>-1.2987012987012991E-2</v>
      </c>
      <c r="K13" s="16">
        <v>3687</v>
      </c>
      <c r="L13" s="17">
        <v>0.15959657172539174</v>
      </c>
      <c r="M13" s="16">
        <v>2961</v>
      </c>
      <c r="N13" s="17">
        <v>0.15605565510698852</v>
      </c>
      <c r="O13" s="18">
        <v>0.24518743667679832</v>
      </c>
    </row>
    <row r="14" spans="2:15" ht="14.45" customHeight="1" thickBot="1">
      <c r="B14" s="10">
        <v>5</v>
      </c>
      <c r="C14" s="11" t="s">
        <v>4</v>
      </c>
      <c r="D14" s="12">
        <v>357</v>
      </c>
      <c r="E14" s="13">
        <v>0.19381107491856678</v>
      </c>
      <c r="F14" s="12">
        <v>341</v>
      </c>
      <c r="G14" s="13">
        <v>0.19135802469135801</v>
      </c>
      <c r="H14" s="14">
        <v>4.692082111436946E-2</v>
      </c>
      <c r="I14" s="12">
        <v>377</v>
      </c>
      <c r="J14" s="14">
        <v>-5.3050397877984046E-2</v>
      </c>
      <c r="K14" s="12">
        <v>3502</v>
      </c>
      <c r="L14" s="13">
        <v>0.15158860704700891</v>
      </c>
      <c r="M14" s="12">
        <v>2943</v>
      </c>
      <c r="N14" s="13">
        <v>0.15510698851059343</v>
      </c>
      <c r="O14" s="14">
        <v>0.18994223581379543</v>
      </c>
    </row>
    <row r="15" spans="2:15" ht="14.45" customHeight="1" thickBot="1">
      <c r="B15" s="50">
        <v>6</v>
      </c>
      <c r="C15" s="15" t="s">
        <v>11</v>
      </c>
      <c r="D15" s="16">
        <v>79</v>
      </c>
      <c r="E15" s="17">
        <v>4.288816503800217E-2</v>
      </c>
      <c r="F15" s="16">
        <v>89</v>
      </c>
      <c r="G15" s="17">
        <v>4.9943883277216612E-2</v>
      </c>
      <c r="H15" s="18">
        <v>-0.11235955056179781</v>
      </c>
      <c r="I15" s="16">
        <v>171</v>
      </c>
      <c r="J15" s="18">
        <v>-0.53801169590643272</v>
      </c>
      <c r="K15" s="16">
        <v>1633</v>
      </c>
      <c r="L15" s="17">
        <v>7.0686520647562978E-2</v>
      </c>
      <c r="M15" s="16">
        <v>1245</v>
      </c>
      <c r="N15" s="17">
        <v>6.5616106250658793E-2</v>
      </c>
      <c r="O15" s="18">
        <v>0.31164658634538145</v>
      </c>
    </row>
    <row r="16" spans="2:15" ht="14.45" customHeight="1" thickBot="1">
      <c r="B16" s="10">
        <v>7</v>
      </c>
      <c r="C16" s="11" t="s">
        <v>12</v>
      </c>
      <c r="D16" s="12">
        <v>201</v>
      </c>
      <c r="E16" s="13">
        <v>0.10912052117263844</v>
      </c>
      <c r="F16" s="12">
        <v>122</v>
      </c>
      <c r="G16" s="13">
        <v>6.8462401795735123E-2</v>
      </c>
      <c r="H16" s="14">
        <v>0.64754098360655732</v>
      </c>
      <c r="I16" s="12">
        <v>189</v>
      </c>
      <c r="J16" s="14">
        <v>6.3492063492063489E-2</v>
      </c>
      <c r="K16" s="12">
        <v>1535</v>
      </c>
      <c r="L16" s="13">
        <v>6.6444463682798022E-2</v>
      </c>
      <c r="M16" s="12">
        <v>1304</v>
      </c>
      <c r="N16" s="13">
        <v>6.8725624538842622E-2</v>
      </c>
      <c r="O16" s="14">
        <v>0.1771472392638036</v>
      </c>
    </row>
    <row r="17" spans="2:15" ht="15" thickBot="1">
      <c r="B17" s="106" t="s">
        <v>52</v>
      </c>
      <c r="C17" s="107"/>
      <c r="D17" s="20">
        <f>SUM(D10:D16)</f>
        <v>1806</v>
      </c>
      <c r="E17" s="21">
        <f>D17/D19</f>
        <v>0.98045602605863191</v>
      </c>
      <c r="F17" s="20">
        <f>SUM(F10:F16)</f>
        <v>1713</v>
      </c>
      <c r="G17" s="21">
        <f>F17/F19</f>
        <v>0.96127946127946129</v>
      </c>
      <c r="H17" s="22">
        <f>D17/F17-1</f>
        <v>5.4290718038528807E-2</v>
      </c>
      <c r="I17" s="20">
        <f>SUM(I10:I16)</f>
        <v>2270</v>
      </c>
      <c r="J17" s="21">
        <f>D17/I17-1</f>
        <v>-0.20440528634361232</v>
      </c>
      <c r="K17" s="20">
        <f>SUM(K10:K16)</f>
        <v>22675</v>
      </c>
      <c r="L17" s="21">
        <f>K17/K19</f>
        <v>0.98151675179638131</v>
      </c>
      <c r="M17" s="20">
        <f>SUM(M10:M16)</f>
        <v>18511</v>
      </c>
      <c r="N17" s="21">
        <f>M17/M19</f>
        <v>0.97559818699272693</v>
      </c>
      <c r="O17" s="22">
        <f>K17/M17-1</f>
        <v>0.22494732861541777</v>
      </c>
    </row>
    <row r="18" spans="2:15" ht="15" thickBot="1">
      <c r="B18" s="106" t="s">
        <v>29</v>
      </c>
      <c r="C18" s="107"/>
      <c r="D18" s="33">
        <f>D19-D17</f>
        <v>36</v>
      </c>
      <c r="E18" s="21">
        <f>D18/D19</f>
        <v>1.9543973941368076E-2</v>
      </c>
      <c r="F18" s="33">
        <f>F19-F17</f>
        <v>69</v>
      </c>
      <c r="G18" s="21">
        <f>F18/F19</f>
        <v>3.8720538720538718E-2</v>
      </c>
      <c r="H18" s="22">
        <f>D18/F18-1</f>
        <v>-0.47826086956521741</v>
      </c>
      <c r="I18" s="33">
        <f>I19-I17</f>
        <v>68</v>
      </c>
      <c r="J18" s="22">
        <f>D18/I18-1</f>
        <v>-0.47058823529411764</v>
      </c>
      <c r="K18" s="33">
        <f>K19-K17</f>
        <v>427</v>
      </c>
      <c r="L18" s="21">
        <f>K18/K19</f>
        <v>1.8483248203618734E-2</v>
      </c>
      <c r="M18" s="33">
        <f>M19-M17</f>
        <v>463</v>
      </c>
      <c r="N18" s="21">
        <f>M18/M19</f>
        <v>2.4401813007273111E-2</v>
      </c>
      <c r="O18" s="22">
        <f>K18/M18-1</f>
        <v>-7.7753779697624203E-2</v>
      </c>
    </row>
    <row r="19" spans="2:15" ht="15" thickBot="1">
      <c r="B19" s="104" t="s">
        <v>30</v>
      </c>
      <c r="C19" s="105"/>
      <c r="D19" s="23">
        <v>1842</v>
      </c>
      <c r="E19" s="24">
        <v>1</v>
      </c>
      <c r="F19" s="23">
        <v>1782</v>
      </c>
      <c r="G19" s="24">
        <v>1</v>
      </c>
      <c r="H19" s="25">
        <v>3.3670033670033739E-2</v>
      </c>
      <c r="I19" s="23">
        <v>2338</v>
      </c>
      <c r="J19" s="25">
        <v>-0.21214713430282295</v>
      </c>
      <c r="K19" s="23">
        <v>23102</v>
      </c>
      <c r="L19" s="24">
        <v>1</v>
      </c>
      <c r="M19" s="23">
        <v>18974</v>
      </c>
      <c r="N19" s="24">
        <v>1</v>
      </c>
      <c r="O19" s="25">
        <v>0.21756087277326874</v>
      </c>
    </row>
    <row r="20" spans="2:15">
      <c r="B20" s="64" t="s">
        <v>39</v>
      </c>
    </row>
    <row r="21" spans="2:15">
      <c r="B21" s="65" t="s">
        <v>71</v>
      </c>
      <c r="I21" s="73"/>
    </row>
    <row r="22" spans="2:15">
      <c r="B22" s="27" t="s">
        <v>57</v>
      </c>
    </row>
  </sheetData>
  <mergeCells count="26">
    <mergeCell ref="D6:E7"/>
    <mergeCell ref="B4:B6"/>
    <mergeCell ref="C4:C6"/>
    <mergeCell ref="D4:H4"/>
    <mergeCell ref="F6:G7"/>
    <mergeCell ref="B19:C19"/>
    <mergeCell ref="B18:C18"/>
    <mergeCell ref="B17:C17"/>
    <mergeCell ref="B7:B9"/>
    <mergeCell ref="C7:C9"/>
    <mergeCell ref="B2:O2"/>
    <mergeCell ref="B3:O3"/>
    <mergeCell ref="O8:O9"/>
    <mergeCell ref="H6:H7"/>
    <mergeCell ref="I6:I7"/>
    <mergeCell ref="J6:J7"/>
    <mergeCell ref="I4:J4"/>
    <mergeCell ref="K4:O4"/>
    <mergeCell ref="K5:O5"/>
    <mergeCell ref="K6:L7"/>
    <mergeCell ref="M6:N7"/>
    <mergeCell ref="O6:O7"/>
    <mergeCell ref="D5:H5"/>
    <mergeCell ref="I5:J5"/>
    <mergeCell ref="H8:H9"/>
    <mergeCell ref="J8:J9"/>
  </mergeCells>
  <phoneticPr fontId="4" type="noConversion"/>
  <conditionalFormatting sqref="D10:O16">
    <cfRule type="cellIs" dxfId="65" priority="2" operator="equal">
      <formula>0</formula>
    </cfRule>
  </conditionalFormatting>
  <conditionalFormatting sqref="H10:H18">
    <cfRule type="cellIs" dxfId="64" priority="3" operator="lessThan">
      <formula>0</formula>
    </cfRule>
  </conditionalFormatting>
  <conditionalFormatting sqref="J10:J16">
    <cfRule type="cellIs" dxfId="63" priority="9" operator="lessThan">
      <formula>0</formula>
    </cfRule>
  </conditionalFormatting>
  <conditionalFormatting sqref="J18">
    <cfRule type="cellIs" dxfId="62" priority="4" operator="lessThan">
      <formula>0</formula>
    </cfRule>
  </conditionalFormatting>
  <conditionalFormatting sqref="O10:O18">
    <cfRule type="cellIs" dxfId="6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B1:O90"/>
  <sheetViews>
    <sheetView showGridLines="0" zoomScale="90" zoomScaleNormal="90" workbookViewId="0">
      <selection activeCell="O1" sqref="O1"/>
    </sheetView>
  </sheetViews>
  <sheetFormatPr defaultColWidth="9.140625" defaultRowHeight="14.25"/>
  <cols>
    <col min="1" max="1" width="1.42578125" style="35" customWidth="1"/>
    <col min="2" max="2" width="15.42578125" style="35" bestFit="1" customWidth="1"/>
    <col min="3" max="3" width="17.85546875" style="35" customWidth="1"/>
    <col min="4" max="9" width="9" style="35" customWidth="1"/>
    <col min="10" max="10" width="11.42578125" style="35" customWidth="1"/>
    <col min="11" max="14" width="9.140625" style="35"/>
    <col min="15" max="15" width="12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 ht="14.45" customHeight="1">
      <c r="B2" s="81" t="s">
        <v>19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4.45" customHeight="1" thickBo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4.45" customHeight="1">
      <c r="B4" s="112" t="s">
        <v>21</v>
      </c>
      <c r="C4" s="114" t="s">
        <v>1</v>
      </c>
      <c r="D4" s="116" t="s">
        <v>103</v>
      </c>
      <c r="E4" s="91"/>
      <c r="F4" s="91"/>
      <c r="G4" s="91"/>
      <c r="H4" s="90"/>
      <c r="I4" s="89" t="s">
        <v>100</v>
      </c>
      <c r="J4" s="90"/>
      <c r="K4" s="89" t="s">
        <v>107</v>
      </c>
      <c r="L4" s="91"/>
      <c r="M4" s="91"/>
      <c r="N4" s="91"/>
      <c r="O4" s="92"/>
    </row>
    <row r="5" spans="2:15" ht="14.45" customHeight="1" thickBot="1">
      <c r="B5" s="113"/>
      <c r="C5" s="115"/>
      <c r="D5" s="100" t="s">
        <v>104</v>
      </c>
      <c r="E5" s="94"/>
      <c r="F5" s="94"/>
      <c r="G5" s="94"/>
      <c r="H5" s="101"/>
      <c r="I5" s="93" t="s">
        <v>101</v>
      </c>
      <c r="J5" s="101"/>
      <c r="K5" s="93" t="s">
        <v>108</v>
      </c>
      <c r="L5" s="94"/>
      <c r="M5" s="94"/>
      <c r="N5" s="94"/>
      <c r="O5" s="95"/>
    </row>
    <row r="6" spans="2:15" ht="14.4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105</v>
      </c>
      <c r="K6" s="96">
        <v>2026</v>
      </c>
      <c r="L6" s="97"/>
      <c r="M6" s="96">
        <v>2025</v>
      </c>
      <c r="N6" s="97"/>
      <c r="O6" s="85" t="s">
        <v>22</v>
      </c>
    </row>
    <row r="7" spans="2:15" ht="14.45" customHeight="1" thickBot="1">
      <c r="B7" s="108" t="s">
        <v>21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4.4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106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4.4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4.45" customHeight="1" thickBot="1">
      <c r="B10" s="51"/>
      <c r="C10" s="11" t="s">
        <v>12</v>
      </c>
      <c r="D10" s="12">
        <v>161</v>
      </c>
      <c r="E10" s="13">
        <v>0.5532646048109966</v>
      </c>
      <c r="F10" s="12">
        <v>80</v>
      </c>
      <c r="G10" s="13">
        <v>0.4519774011299435</v>
      </c>
      <c r="H10" s="14">
        <v>1.0125000000000002</v>
      </c>
      <c r="I10" s="12">
        <v>138</v>
      </c>
      <c r="J10" s="14">
        <v>0.16666666666666674</v>
      </c>
      <c r="K10" s="12">
        <v>1272</v>
      </c>
      <c r="L10" s="13">
        <v>0.5598591549295775</v>
      </c>
      <c r="M10" s="12">
        <v>947</v>
      </c>
      <c r="N10" s="13">
        <v>0.53053221288515406</v>
      </c>
      <c r="O10" s="14">
        <v>0.34318901795142565</v>
      </c>
    </row>
    <row r="11" spans="2:15" ht="14.45" customHeight="1" thickBot="1">
      <c r="B11" s="52"/>
      <c r="C11" s="15" t="s">
        <v>4</v>
      </c>
      <c r="D11" s="16">
        <v>35</v>
      </c>
      <c r="E11" s="17">
        <v>0.12027491408934708</v>
      </c>
      <c r="F11" s="16">
        <v>24</v>
      </c>
      <c r="G11" s="17">
        <v>0.13559322033898305</v>
      </c>
      <c r="H11" s="18">
        <v>0.45833333333333326</v>
      </c>
      <c r="I11" s="16">
        <v>50</v>
      </c>
      <c r="J11" s="18">
        <v>-0.30000000000000004</v>
      </c>
      <c r="K11" s="16">
        <v>354</v>
      </c>
      <c r="L11" s="17">
        <v>0.15580985915492956</v>
      </c>
      <c r="M11" s="16">
        <v>233</v>
      </c>
      <c r="N11" s="17">
        <v>0.13053221288515407</v>
      </c>
      <c r="O11" s="18">
        <v>0.5193133047210301</v>
      </c>
    </row>
    <row r="12" spans="2:15" ht="14.45" customHeight="1" thickBot="1">
      <c r="B12" s="52"/>
      <c r="C12" s="11" t="s">
        <v>9</v>
      </c>
      <c r="D12" s="12">
        <v>50</v>
      </c>
      <c r="E12" s="13">
        <v>0.1718213058419244</v>
      </c>
      <c r="F12" s="12">
        <v>14</v>
      </c>
      <c r="G12" s="13">
        <v>7.909604519774012E-2</v>
      </c>
      <c r="H12" s="14">
        <v>2.5714285714285716</v>
      </c>
      <c r="I12" s="12">
        <v>42</v>
      </c>
      <c r="J12" s="14">
        <v>0.19047619047619047</v>
      </c>
      <c r="K12" s="12">
        <v>270</v>
      </c>
      <c r="L12" s="13">
        <v>0.11883802816901408</v>
      </c>
      <c r="M12" s="12">
        <v>257</v>
      </c>
      <c r="N12" s="13">
        <v>0.14397759103641455</v>
      </c>
      <c r="O12" s="14">
        <v>5.058365758754868E-2</v>
      </c>
    </row>
    <row r="13" spans="2:15" ht="14.45" customHeight="1" thickBot="1">
      <c r="B13" s="52"/>
      <c r="C13" s="53" t="s">
        <v>3</v>
      </c>
      <c r="D13" s="16">
        <v>8</v>
      </c>
      <c r="E13" s="17">
        <v>2.7491408934707903E-2</v>
      </c>
      <c r="F13" s="16">
        <v>10</v>
      </c>
      <c r="G13" s="17">
        <v>5.6497175141242938E-2</v>
      </c>
      <c r="H13" s="18">
        <v>-0.19999999999999996</v>
      </c>
      <c r="I13" s="16">
        <v>5</v>
      </c>
      <c r="J13" s="18">
        <v>0.60000000000000009</v>
      </c>
      <c r="K13" s="16">
        <v>56</v>
      </c>
      <c r="L13" s="17">
        <v>2.464788732394366E-2</v>
      </c>
      <c r="M13" s="16">
        <v>54</v>
      </c>
      <c r="N13" s="17">
        <v>3.0252100840336135E-2</v>
      </c>
      <c r="O13" s="18">
        <v>3.7037037037036979E-2</v>
      </c>
    </row>
    <row r="14" spans="2:15" ht="14.45" customHeight="1" thickBot="1">
      <c r="B14" s="52"/>
      <c r="C14" s="54" t="s">
        <v>37</v>
      </c>
      <c r="D14" s="12">
        <v>6</v>
      </c>
      <c r="E14" s="13">
        <v>2.0618556701030927E-2</v>
      </c>
      <c r="F14" s="12">
        <v>13</v>
      </c>
      <c r="G14" s="13">
        <v>7.3446327683615822E-2</v>
      </c>
      <c r="H14" s="14">
        <v>-0.53846153846153844</v>
      </c>
      <c r="I14" s="12">
        <v>7</v>
      </c>
      <c r="J14" s="14">
        <v>-0.1428571428571429</v>
      </c>
      <c r="K14" s="12">
        <v>54</v>
      </c>
      <c r="L14" s="13">
        <v>2.3767605633802816E-2</v>
      </c>
      <c r="M14" s="12">
        <v>105</v>
      </c>
      <c r="N14" s="13">
        <v>5.8823529411764705E-2</v>
      </c>
      <c r="O14" s="14">
        <v>-0.48571428571428577</v>
      </c>
    </row>
    <row r="15" spans="2:15" ht="14.45" customHeight="1" thickBot="1">
      <c r="B15" s="52"/>
      <c r="C15" s="55" t="s">
        <v>11</v>
      </c>
      <c r="D15" s="16">
        <v>10</v>
      </c>
      <c r="E15" s="17">
        <v>3.4364261168384883E-2</v>
      </c>
      <c r="F15" s="16">
        <v>10</v>
      </c>
      <c r="G15" s="17">
        <v>5.6497175141242938E-2</v>
      </c>
      <c r="H15" s="18">
        <v>0</v>
      </c>
      <c r="I15" s="16">
        <v>3</v>
      </c>
      <c r="J15" s="18">
        <v>2.3333333333333335</v>
      </c>
      <c r="K15" s="16">
        <v>48</v>
      </c>
      <c r="L15" s="17">
        <v>2.1126760563380281E-2</v>
      </c>
      <c r="M15" s="16">
        <v>34</v>
      </c>
      <c r="N15" s="17">
        <v>1.9047619047619049E-2</v>
      </c>
      <c r="O15" s="18">
        <v>0.41176470588235303</v>
      </c>
    </row>
    <row r="16" spans="2:15" ht="14.45" customHeight="1" thickBot="1">
      <c r="B16" s="52"/>
      <c r="C16" s="11" t="s">
        <v>60</v>
      </c>
      <c r="D16" s="12">
        <v>5</v>
      </c>
      <c r="E16" s="13">
        <v>1.7182130584192441E-2</v>
      </c>
      <c r="F16" s="12">
        <v>8</v>
      </c>
      <c r="G16" s="13">
        <v>4.519774011299435E-2</v>
      </c>
      <c r="H16" s="14">
        <v>-0.375</v>
      </c>
      <c r="I16" s="12">
        <v>11</v>
      </c>
      <c r="J16" s="14">
        <v>-0.54545454545454541</v>
      </c>
      <c r="K16" s="12">
        <v>42</v>
      </c>
      <c r="L16" s="13">
        <v>1.8485915492957746E-2</v>
      </c>
      <c r="M16" s="12">
        <v>35</v>
      </c>
      <c r="N16" s="13">
        <v>1.9607843137254902E-2</v>
      </c>
      <c r="O16" s="14">
        <v>0.19999999999999996</v>
      </c>
    </row>
    <row r="17" spans="2:15" ht="14.45" customHeight="1" thickBot="1">
      <c r="B17" s="56"/>
      <c r="C17" s="55" t="s">
        <v>29</v>
      </c>
      <c r="D17" s="16">
        <v>16</v>
      </c>
      <c r="E17" s="17">
        <v>5.4982817869415807E-2</v>
      </c>
      <c r="F17" s="16">
        <v>18</v>
      </c>
      <c r="G17" s="17">
        <v>0.10169491525423729</v>
      </c>
      <c r="H17" s="18">
        <v>-0.11111111111111116</v>
      </c>
      <c r="I17" s="16">
        <v>43</v>
      </c>
      <c r="J17" s="18">
        <v>0.14930555555555555</v>
      </c>
      <c r="K17" s="16">
        <v>176</v>
      </c>
      <c r="L17" s="17">
        <v>7.746478873239436E-2</v>
      </c>
      <c r="M17" s="16">
        <v>120</v>
      </c>
      <c r="N17" s="17">
        <v>6.7226890756302518E-2</v>
      </c>
      <c r="O17" s="18">
        <v>0.46666666666666656</v>
      </c>
    </row>
    <row r="18" spans="2:15" ht="14.45" customHeight="1" thickBot="1">
      <c r="B18" s="19" t="s">
        <v>5</v>
      </c>
      <c r="C18" s="19" t="s">
        <v>30</v>
      </c>
      <c r="D18" s="20">
        <v>291</v>
      </c>
      <c r="E18" s="21">
        <v>1</v>
      </c>
      <c r="F18" s="20">
        <v>177</v>
      </c>
      <c r="G18" s="21">
        <v>0.99999999999999967</v>
      </c>
      <c r="H18" s="22">
        <v>0.64406779661016955</v>
      </c>
      <c r="I18" s="20">
        <v>288</v>
      </c>
      <c r="J18" s="21">
        <v>1.0416666666666741E-2</v>
      </c>
      <c r="K18" s="20">
        <v>2272</v>
      </c>
      <c r="L18" s="21">
        <v>0.99999999999999944</v>
      </c>
      <c r="M18" s="20">
        <v>1785</v>
      </c>
      <c r="N18" s="21">
        <v>0.99999999999999989</v>
      </c>
      <c r="O18" s="22">
        <v>0.27282913165266098</v>
      </c>
    </row>
    <row r="19" spans="2:15" ht="14.45" customHeight="1" thickBot="1">
      <c r="B19" s="51"/>
      <c r="C19" s="11" t="s">
        <v>8</v>
      </c>
      <c r="D19" s="12">
        <v>174</v>
      </c>
      <c r="E19" s="13">
        <v>0.11276733635774465</v>
      </c>
      <c r="F19" s="12">
        <v>215</v>
      </c>
      <c r="G19" s="13">
        <v>0.13412351840299438</v>
      </c>
      <c r="H19" s="14">
        <v>-0.19069767441860463</v>
      </c>
      <c r="I19" s="12">
        <v>503</v>
      </c>
      <c r="J19" s="14">
        <v>-0.65407554671968193</v>
      </c>
      <c r="K19" s="12">
        <v>4333</v>
      </c>
      <c r="L19" s="13">
        <v>0.20825723349033934</v>
      </c>
      <c r="M19" s="12">
        <v>3767</v>
      </c>
      <c r="N19" s="13">
        <v>0.21930488443849333</v>
      </c>
      <c r="O19" s="14">
        <v>0.15025219007167512</v>
      </c>
    </row>
    <row r="20" spans="2:15" ht="14.45" customHeight="1" thickBot="1">
      <c r="B20" s="52"/>
      <c r="C20" s="15" t="s">
        <v>10</v>
      </c>
      <c r="D20" s="16">
        <v>236</v>
      </c>
      <c r="E20" s="17">
        <v>0.15294880103694103</v>
      </c>
      <c r="F20" s="16">
        <v>276</v>
      </c>
      <c r="G20" s="17">
        <v>0.17217716781035558</v>
      </c>
      <c r="H20" s="18">
        <v>-0.14492753623188404</v>
      </c>
      <c r="I20" s="16">
        <v>240</v>
      </c>
      <c r="J20" s="18">
        <v>-1.6666666666666718E-2</v>
      </c>
      <c r="K20" s="16">
        <v>3895</v>
      </c>
      <c r="L20" s="17">
        <v>0.18720561376526001</v>
      </c>
      <c r="M20" s="16">
        <v>3802</v>
      </c>
      <c r="N20" s="17">
        <v>0.22134249286837049</v>
      </c>
      <c r="O20" s="18">
        <v>2.4460810099947494E-2</v>
      </c>
    </row>
    <row r="21" spans="2:15" ht="14.45" customHeight="1" thickBot="1">
      <c r="B21" s="52"/>
      <c r="C21" s="11" t="s">
        <v>9</v>
      </c>
      <c r="D21" s="12">
        <v>400</v>
      </c>
      <c r="E21" s="13">
        <v>0.25923525599481528</v>
      </c>
      <c r="F21" s="12">
        <v>290</v>
      </c>
      <c r="G21" s="13">
        <v>0.18091079226450404</v>
      </c>
      <c r="H21" s="14">
        <v>0.3793103448275863</v>
      </c>
      <c r="I21" s="12">
        <v>435</v>
      </c>
      <c r="J21" s="14">
        <v>-8.0459770114942541E-2</v>
      </c>
      <c r="K21" s="12">
        <v>3795</v>
      </c>
      <c r="L21" s="13">
        <v>0.18239930789195424</v>
      </c>
      <c r="M21" s="12">
        <v>2224</v>
      </c>
      <c r="N21" s="13">
        <v>0.12947546137276592</v>
      </c>
      <c r="O21" s="14">
        <v>0.70638489208633093</v>
      </c>
    </row>
    <row r="22" spans="2:15" ht="14.45" customHeight="1" thickBot="1">
      <c r="B22" s="52"/>
      <c r="C22" s="53" t="s">
        <v>3</v>
      </c>
      <c r="D22" s="16">
        <v>296</v>
      </c>
      <c r="E22" s="17">
        <v>0.19183408943616331</v>
      </c>
      <c r="F22" s="16">
        <v>356</v>
      </c>
      <c r="G22" s="17">
        <v>0.22208359326263255</v>
      </c>
      <c r="H22" s="18">
        <v>-0.1685393258426966</v>
      </c>
      <c r="I22" s="16">
        <v>303</v>
      </c>
      <c r="J22" s="18">
        <v>-2.3102310231023049E-2</v>
      </c>
      <c r="K22" s="16">
        <v>3631</v>
      </c>
      <c r="L22" s="17">
        <v>0.17451696625973276</v>
      </c>
      <c r="M22" s="16">
        <v>2906</v>
      </c>
      <c r="N22" s="17">
        <v>0.16917971706351517</v>
      </c>
      <c r="O22" s="18">
        <v>0.24948382656572599</v>
      </c>
    </row>
    <row r="23" spans="2:15" ht="14.45" customHeight="1" thickBot="1">
      <c r="B23" s="52"/>
      <c r="C23" s="54" t="s">
        <v>4</v>
      </c>
      <c r="D23" s="12">
        <v>318</v>
      </c>
      <c r="E23" s="13">
        <v>0.20609202851587816</v>
      </c>
      <c r="F23" s="12">
        <v>317</v>
      </c>
      <c r="G23" s="13">
        <v>0.19775421085464753</v>
      </c>
      <c r="H23" s="14">
        <v>3.154574132492094E-3</v>
      </c>
      <c r="I23" s="12">
        <v>327</v>
      </c>
      <c r="J23" s="14">
        <v>-2.752293577981646E-2</v>
      </c>
      <c r="K23" s="12">
        <v>3143</v>
      </c>
      <c r="L23" s="13">
        <v>0.15106219359800058</v>
      </c>
      <c r="M23" s="12">
        <v>2709</v>
      </c>
      <c r="N23" s="13">
        <v>0.15771089247249229</v>
      </c>
      <c r="O23" s="14">
        <v>0.16020671834625322</v>
      </c>
    </row>
    <row r="24" spans="2:15" ht="14.45" customHeight="1" thickBot="1">
      <c r="B24" s="52"/>
      <c r="C24" s="55" t="s">
        <v>11</v>
      </c>
      <c r="D24" s="16">
        <v>69</v>
      </c>
      <c r="E24" s="17">
        <v>4.4718081659105638E-2</v>
      </c>
      <c r="F24" s="16">
        <v>79</v>
      </c>
      <c r="G24" s="17">
        <v>4.9282595134123516E-2</v>
      </c>
      <c r="H24" s="18">
        <v>-0.12658227848101267</v>
      </c>
      <c r="I24" s="16">
        <v>168</v>
      </c>
      <c r="J24" s="18">
        <v>-0.5892857142857143</v>
      </c>
      <c r="K24" s="16">
        <v>1585</v>
      </c>
      <c r="L24" s="17">
        <v>7.6179948091896571E-2</v>
      </c>
      <c r="M24" s="16">
        <v>1211</v>
      </c>
      <c r="N24" s="17">
        <v>7.0501251673749779E-2</v>
      </c>
      <c r="O24" s="18">
        <v>0.30883567299752279</v>
      </c>
    </row>
    <row r="25" spans="2:15" ht="14.45" customHeight="1" thickBot="1">
      <c r="B25" s="52"/>
      <c r="C25" s="11" t="s">
        <v>12</v>
      </c>
      <c r="D25" s="12">
        <v>40</v>
      </c>
      <c r="E25" s="13">
        <v>2.592352559948153E-2</v>
      </c>
      <c r="F25" s="12">
        <v>40</v>
      </c>
      <c r="G25" s="13">
        <v>2.4953212726138492E-2</v>
      </c>
      <c r="H25" s="14">
        <v>0</v>
      </c>
      <c r="I25" s="12">
        <v>51</v>
      </c>
      <c r="J25" s="14">
        <v>-0.21568627450980393</v>
      </c>
      <c r="K25" s="12">
        <v>253</v>
      </c>
      <c r="L25" s="13">
        <v>1.2159953859463616E-2</v>
      </c>
      <c r="M25" s="12">
        <v>347</v>
      </c>
      <c r="N25" s="13">
        <v>2.0201432147639285E-2</v>
      </c>
      <c r="O25" s="14">
        <v>-0.27089337175792505</v>
      </c>
    </row>
    <row r="26" spans="2:15" ht="14.45" customHeight="1" thickBot="1">
      <c r="B26" s="52"/>
      <c r="C26" s="55" t="s">
        <v>54</v>
      </c>
      <c r="D26" s="16">
        <v>7</v>
      </c>
      <c r="E26" s="17">
        <v>4.5366169799092677E-3</v>
      </c>
      <c r="F26" s="16">
        <v>30</v>
      </c>
      <c r="G26" s="17">
        <v>1.8714909544603867E-2</v>
      </c>
      <c r="H26" s="18">
        <v>-0.76666666666666661</v>
      </c>
      <c r="I26" s="16">
        <v>19</v>
      </c>
      <c r="J26" s="18">
        <v>-0.63157894736842102</v>
      </c>
      <c r="K26" s="16">
        <v>153</v>
      </c>
      <c r="L26" s="17">
        <v>7.353647986157839E-3</v>
      </c>
      <c r="M26" s="16">
        <v>199</v>
      </c>
      <c r="N26" s="17">
        <v>1.1585259358444431E-2</v>
      </c>
      <c r="O26" s="18">
        <v>-0.23115577889447236</v>
      </c>
    </row>
    <row r="27" spans="2:15" ht="14.45" customHeight="1" thickBot="1">
      <c r="B27" s="56"/>
      <c r="C27" s="11" t="s">
        <v>29</v>
      </c>
      <c r="D27" s="12">
        <v>3</v>
      </c>
      <c r="E27" s="13">
        <v>1.9442644199611147E-3</v>
      </c>
      <c r="F27" s="12">
        <v>0</v>
      </c>
      <c r="G27" s="13">
        <v>0</v>
      </c>
      <c r="H27" s="14"/>
      <c r="I27" s="12">
        <v>2</v>
      </c>
      <c r="J27" s="14">
        <v>0.5</v>
      </c>
      <c r="K27" s="12">
        <v>18</v>
      </c>
      <c r="L27" s="13">
        <v>8.6513505719503999E-4</v>
      </c>
      <c r="M27" s="12">
        <v>12</v>
      </c>
      <c r="N27" s="13">
        <v>6.9860860452931233E-4</v>
      </c>
      <c r="O27" s="14">
        <v>0.5</v>
      </c>
    </row>
    <row r="28" spans="2:15" ht="14.45" customHeight="1" thickBot="1">
      <c r="B28" s="19" t="s">
        <v>6</v>
      </c>
      <c r="C28" s="19" t="s">
        <v>30</v>
      </c>
      <c r="D28" s="20">
        <v>1543</v>
      </c>
      <c r="E28" s="21">
        <v>1</v>
      </c>
      <c r="F28" s="20">
        <v>1603</v>
      </c>
      <c r="G28" s="21">
        <v>0.99999999999999978</v>
      </c>
      <c r="H28" s="22">
        <v>-3.7429819089207728E-2</v>
      </c>
      <c r="I28" s="20">
        <v>2048</v>
      </c>
      <c r="J28" s="21">
        <v>-0.24658203125</v>
      </c>
      <c r="K28" s="20">
        <v>20806</v>
      </c>
      <c r="L28" s="21">
        <v>1</v>
      </c>
      <c r="M28" s="20">
        <v>17177</v>
      </c>
      <c r="N28" s="21">
        <v>1.0000000000000002</v>
      </c>
      <c r="O28" s="22">
        <v>0.21127088548640627</v>
      </c>
    </row>
    <row r="29" spans="2:15" ht="14.45" customHeight="1" thickBot="1">
      <c r="B29" s="19" t="s">
        <v>44</v>
      </c>
      <c r="C29" s="19" t="s">
        <v>30</v>
      </c>
      <c r="D29" s="20">
        <v>8</v>
      </c>
      <c r="E29" s="21">
        <v>1</v>
      </c>
      <c r="F29" s="20">
        <v>2</v>
      </c>
      <c r="G29" s="21">
        <v>1</v>
      </c>
      <c r="H29" s="22">
        <v>3</v>
      </c>
      <c r="I29" s="20">
        <v>2</v>
      </c>
      <c r="J29" s="21">
        <v>3</v>
      </c>
      <c r="K29" s="20">
        <v>24</v>
      </c>
      <c r="L29" s="21">
        <v>1.0000000000000002</v>
      </c>
      <c r="M29" s="20">
        <v>12</v>
      </c>
      <c r="N29" s="21">
        <v>1</v>
      </c>
      <c r="O29" s="22">
        <v>1</v>
      </c>
    </row>
    <row r="30" spans="2:15" ht="14.45" customHeight="1" thickBot="1">
      <c r="B30" s="104"/>
      <c r="C30" s="105" t="s">
        <v>30</v>
      </c>
      <c r="D30" s="23">
        <v>1842</v>
      </c>
      <c r="E30" s="24">
        <v>1</v>
      </c>
      <c r="F30" s="23">
        <v>1782</v>
      </c>
      <c r="G30" s="24">
        <v>1</v>
      </c>
      <c r="H30" s="25">
        <v>3.3670033670033739E-2</v>
      </c>
      <c r="I30" s="23">
        <v>2338</v>
      </c>
      <c r="J30" s="25">
        <v>-0.21214713430282295</v>
      </c>
      <c r="K30" s="23">
        <v>23102</v>
      </c>
      <c r="L30" s="24">
        <v>1</v>
      </c>
      <c r="M30" s="23">
        <v>18974</v>
      </c>
      <c r="N30" s="24">
        <v>1</v>
      </c>
      <c r="O30" s="25">
        <v>0.21756087277326874</v>
      </c>
    </row>
    <row r="31" spans="2:15" ht="14.4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4" spans="2:15">
      <c r="B34" s="81" t="s">
        <v>35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</row>
    <row r="35" spans="2:15" ht="15" customHeight="1" thickBot="1">
      <c r="B35" s="82" t="s">
        <v>36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2:15">
      <c r="B36" s="112" t="s">
        <v>21</v>
      </c>
      <c r="C36" s="114" t="s">
        <v>1</v>
      </c>
      <c r="D36" s="116" t="s">
        <v>103</v>
      </c>
      <c r="E36" s="91"/>
      <c r="F36" s="91"/>
      <c r="G36" s="91"/>
      <c r="H36" s="90"/>
      <c r="I36" s="89" t="s">
        <v>100</v>
      </c>
      <c r="J36" s="90"/>
      <c r="K36" s="89" t="s">
        <v>107</v>
      </c>
      <c r="L36" s="91"/>
      <c r="M36" s="91"/>
      <c r="N36" s="91"/>
      <c r="O36" s="92"/>
    </row>
    <row r="37" spans="2:15" ht="15" thickBot="1">
      <c r="B37" s="113"/>
      <c r="C37" s="115"/>
      <c r="D37" s="100" t="s">
        <v>104</v>
      </c>
      <c r="E37" s="94"/>
      <c r="F37" s="94"/>
      <c r="G37" s="94"/>
      <c r="H37" s="101"/>
      <c r="I37" s="93" t="s">
        <v>101</v>
      </c>
      <c r="J37" s="101"/>
      <c r="K37" s="93" t="s">
        <v>108</v>
      </c>
      <c r="L37" s="94"/>
      <c r="M37" s="94"/>
      <c r="N37" s="94"/>
      <c r="O37" s="95"/>
    </row>
    <row r="38" spans="2:15" ht="14.1" customHeight="1">
      <c r="B38" s="113"/>
      <c r="C38" s="115"/>
      <c r="D38" s="96">
        <v>2026</v>
      </c>
      <c r="E38" s="97"/>
      <c r="F38" s="96">
        <v>2025</v>
      </c>
      <c r="G38" s="97"/>
      <c r="H38" s="85" t="s">
        <v>22</v>
      </c>
      <c r="I38" s="87">
        <v>2026</v>
      </c>
      <c r="J38" s="87" t="s">
        <v>105</v>
      </c>
      <c r="K38" s="96">
        <v>2026</v>
      </c>
      <c r="L38" s="97"/>
      <c r="M38" s="96">
        <v>2025</v>
      </c>
      <c r="N38" s="97"/>
      <c r="O38" s="85" t="s">
        <v>22</v>
      </c>
    </row>
    <row r="39" spans="2:15" ht="15" thickBot="1">
      <c r="B39" s="108" t="s">
        <v>21</v>
      </c>
      <c r="C39" s="110" t="s">
        <v>24</v>
      </c>
      <c r="D39" s="98"/>
      <c r="E39" s="99"/>
      <c r="F39" s="98"/>
      <c r="G39" s="99"/>
      <c r="H39" s="86"/>
      <c r="I39" s="88"/>
      <c r="J39" s="88"/>
      <c r="K39" s="98"/>
      <c r="L39" s="99"/>
      <c r="M39" s="98"/>
      <c r="N39" s="99"/>
      <c r="O39" s="86"/>
    </row>
    <row r="40" spans="2:15" ht="14.1" customHeight="1">
      <c r="B40" s="108"/>
      <c r="C40" s="110"/>
      <c r="D40" s="4" t="s">
        <v>25</v>
      </c>
      <c r="E40" s="5" t="s">
        <v>2</v>
      </c>
      <c r="F40" s="4" t="s">
        <v>25</v>
      </c>
      <c r="G40" s="5" t="s">
        <v>2</v>
      </c>
      <c r="H40" s="83" t="s">
        <v>26</v>
      </c>
      <c r="I40" s="6" t="s">
        <v>25</v>
      </c>
      <c r="J40" s="102" t="s">
        <v>106</v>
      </c>
      <c r="K40" s="4" t="s">
        <v>25</v>
      </c>
      <c r="L40" s="5" t="s">
        <v>2</v>
      </c>
      <c r="M40" s="4" t="s">
        <v>25</v>
      </c>
      <c r="N40" s="5" t="s">
        <v>2</v>
      </c>
      <c r="O40" s="83" t="s">
        <v>26</v>
      </c>
    </row>
    <row r="41" spans="2:15" ht="26.1" customHeight="1" thickBot="1">
      <c r="B41" s="109"/>
      <c r="C41" s="111"/>
      <c r="D41" s="7" t="s">
        <v>27</v>
      </c>
      <c r="E41" s="8" t="s">
        <v>28</v>
      </c>
      <c r="F41" s="7" t="s">
        <v>27</v>
      </c>
      <c r="G41" s="8" t="s">
        <v>28</v>
      </c>
      <c r="H41" s="84"/>
      <c r="I41" s="9" t="s">
        <v>27</v>
      </c>
      <c r="J41" s="103"/>
      <c r="K41" s="7" t="s">
        <v>27</v>
      </c>
      <c r="L41" s="8" t="s">
        <v>28</v>
      </c>
      <c r="M41" s="7" t="s">
        <v>27</v>
      </c>
      <c r="N41" s="8" t="s">
        <v>28</v>
      </c>
      <c r="O41" s="84"/>
    </row>
    <row r="42" spans="2:15" ht="15" hidden="1" thickBot="1">
      <c r="B42" s="57"/>
      <c r="C42" s="11" t="s">
        <v>12</v>
      </c>
      <c r="D42" s="12"/>
      <c r="E42" s="13"/>
      <c r="F42" s="12"/>
      <c r="G42" s="13"/>
      <c r="H42" s="14"/>
      <c r="I42" s="12"/>
      <c r="J42" s="14"/>
      <c r="K42" s="4" t="s">
        <v>25</v>
      </c>
      <c r="L42" s="5" t="s">
        <v>2</v>
      </c>
      <c r="M42" s="4" t="s">
        <v>25</v>
      </c>
      <c r="N42" s="5" t="s">
        <v>2</v>
      </c>
      <c r="O42" s="83" t="s">
        <v>26</v>
      </c>
    </row>
    <row r="43" spans="2:15" ht="26.25" hidden="1" thickBot="1">
      <c r="B43" s="57"/>
      <c r="C43" s="62" t="s">
        <v>4</v>
      </c>
      <c r="D43" s="12"/>
      <c r="E43" s="13"/>
      <c r="F43" s="12">
        <v>0</v>
      </c>
      <c r="G43" s="13">
        <v>0</v>
      </c>
      <c r="H43" s="14"/>
      <c r="I43" s="12"/>
      <c r="J43" s="14"/>
      <c r="K43" s="7" t="s">
        <v>27</v>
      </c>
      <c r="L43" s="8" t="s">
        <v>28</v>
      </c>
      <c r="M43" s="7" t="s">
        <v>27</v>
      </c>
      <c r="N43" s="8" t="s">
        <v>28</v>
      </c>
      <c r="O43" s="84"/>
    </row>
    <row r="44" spans="2:15" ht="15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3</v>
      </c>
      <c r="N44" s="13">
        <v>1</v>
      </c>
      <c r="O44" s="14"/>
    </row>
    <row r="45" spans="2:15" ht="15" thickBot="1">
      <c r="B45" s="19" t="s">
        <v>5</v>
      </c>
      <c r="C45" s="19" t="s">
        <v>30</v>
      </c>
      <c r="D45" s="20">
        <v>0</v>
      </c>
      <c r="E45" s="21">
        <v>0</v>
      </c>
      <c r="F45" s="20">
        <v>0</v>
      </c>
      <c r="G45" s="21">
        <v>0</v>
      </c>
      <c r="H45" s="22"/>
      <c r="I45" s="20">
        <v>0</v>
      </c>
      <c r="J45" s="21">
        <v>0</v>
      </c>
      <c r="K45" s="20">
        <v>0</v>
      </c>
      <c r="L45" s="21">
        <v>0</v>
      </c>
      <c r="M45" s="20">
        <v>3</v>
      </c>
      <c r="N45" s="21">
        <v>1</v>
      </c>
      <c r="O45" s="22">
        <v>-1</v>
      </c>
    </row>
    <row r="46" spans="2:15" ht="15" thickBot="1">
      <c r="B46" s="51"/>
      <c r="C46" s="11" t="s">
        <v>8</v>
      </c>
      <c r="D46" s="12">
        <v>128</v>
      </c>
      <c r="E46" s="13">
        <v>0.11053540587219343</v>
      </c>
      <c r="F46" s="12">
        <v>153</v>
      </c>
      <c r="G46" s="13">
        <v>0.12259615384615384</v>
      </c>
      <c r="H46" s="14">
        <v>-0.16339869281045749</v>
      </c>
      <c r="I46" s="12">
        <v>452</v>
      </c>
      <c r="J46" s="14">
        <v>-0.7168141592920354</v>
      </c>
      <c r="K46" s="12">
        <v>3748</v>
      </c>
      <c r="L46" s="13">
        <v>0.21904038337911286</v>
      </c>
      <c r="M46" s="12">
        <v>3103</v>
      </c>
      <c r="N46" s="13">
        <v>0.2266121375885489</v>
      </c>
      <c r="O46" s="14">
        <v>0.20786335804060596</v>
      </c>
    </row>
    <row r="47" spans="2:15" ht="15" thickBot="1">
      <c r="B47" s="52"/>
      <c r="C47" s="15" t="s">
        <v>9</v>
      </c>
      <c r="D47" s="16">
        <v>317</v>
      </c>
      <c r="E47" s="17">
        <v>0.27374784110535405</v>
      </c>
      <c r="F47" s="16">
        <v>226</v>
      </c>
      <c r="G47" s="17">
        <v>0.18108974358974358</v>
      </c>
      <c r="H47" s="18">
        <v>0.40265486725663724</v>
      </c>
      <c r="I47" s="16">
        <v>359</v>
      </c>
      <c r="J47" s="18">
        <v>-0.11699164345403901</v>
      </c>
      <c r="K47" s="16">
        <v>3177</v>
      </c>
      <c r="L47" s="17">
        <v>0.1856700368184209</v>
      </c>
      <c r="M47" s="16">
        <v>1596</v>
      </c>
      <c r="N47" s="17">
        <v>0.11655590447673994</v>
      </c>
      <c r="O47" s="18">
        <v>0.99060150375939848</v>
      </c>
    </row>
    <row r="48" spans="2:15" ht="15" thickBot="1">
      <c r="B48" s="52"/>
      <c r="C48" s="11" t="s">
        <v>3</v>
      </c>
      <c r="D48" s="12">
        <v>247</v>
      </c>
      <c r="E48" s="13">
        <v>0.21329879101899826</v>
      </c>
      <c r="F48" s="12">
        <v>318</v>
      </c>
      <c r="G48" s="13">
        <v>0.25480769230769229</v>
      </c>
      <c r="H48" s="14">
        <v>-0.22327044025157228</v>
      </c>
      <c r="I48" s="12">
        <v>281</v>
      </c>
      <c r="J48" s="14">
        <v>-0.12099644128113884</v>
      </c>
      <c r="K48" s="12">
        <v>3172</v>
      </c>
      <c r="L48" s="13">
        <v>0.18537782712874759</v>
      </c>
      <c r="M48" s="12">
        <v>2528</v>
      </c>
      <c r="N48" s="13">
        <v>0.18461987877017455</v>
      </c>
      <c r="O48" s="14">
        <v>0.254746835443038</v>
      </c>
    </row>
    <row r="49" spans="2:15" ht="15" thickBot="1">
      <c r="B49" s="52"/>
      <c r="C49" s="53" t="s">
        <v>10</v>
      </c>
      <c r="D49" s="16">
        <v>142</v>
      </c>
      <c r="E49" s="17">
        <v>0.12262521588946459</v>
      </c>
      <c r="F49" s="16">
        <v>198</v>
      </c>
      <c r="G49" s="17">
        <v>0.15865384615384615</v>
      </c>
      <c r="H49" s="18">
        <v>-0.28282828282828287</v>
      </c>
      <c r="I49" s="16">
        <v>172</v>
      </c>
      <c r="J49" s="18">
        <v>-0.17441860465116277</v>
      </c>
      <c r="K49" s="16">
        <v>2972</v>
      </c>
      <c r="L49" s="17">
        <v>0.1736894395418152</v>
      </c>
      <c r="M49" s="16">
        <v>3074</v>
      </c>
      <c r="N49" s="17">
        <v>0.22449426714379611</v>
      </c>
      <c r="O49" s="18">
        <v>-3.3181522446323997E-2</v>
      </c>
    </row>
    <row r="50" spans="2:15" ht="15" thickBot="1">
      <c r="B50" s="52"/>
      <c r="C50" s="54" t="s">
        <v>4</v>
      </c>
      <c r="D50" s="12">
        <v>235</v>
      </c>
      <c r="E50" s="13">
        <v>0.20293609671848015</v>
      </c>
      <c r="F50" s="12">
        <v>243</v>
      </c>
      <c r="G50" s="13">
        <v>0.19471153846153846</v>
      </c>
      <c r="H50" s="14">
        <v>-3.2921810699588439E-2</v>
      </c>
      <c r="I50" s="12">
        <v>227</v>
      </c>
      <c r="J50" s="14">
        <v>3.524229074889873E-2</v>
      </c>
      <c r="K50" s="12">
        <v>2420</v>
      </c>
      <c r="L50" s="13">
        <v>0.14142948980188183</v>
      </c>
      <c r="M50" s="12">
        <v>1989</v>
      </c>
      <c r="N50" s="13">
        <v>0.1452567005039071</v>
      </c>
      <c r="O50" s="14">
        <v>0.21669180492709894</v>
      </c>
    </row>
    <row r="51" spans="2:15" ht="15" thickBot="1">
      <c r="B51" s="52"/>
      <c r="C51" s="55" t="s">
        <v>11</v>
      </c>
      <c r="D51" s="16">
        <v>39</v>
      </c>
      <c r="E51" s="17">
        <v>3.367875647668394E-2</v>
      </c>
      <c r="F51" s="16">
        <v>49</v>
      </c>
      <c r="G51" s="17">
        <v>3.9262820512820512E-2</v>
      </c>
      <c r="H51" s="18">
        <v>-0.20408163265306123</v>
      </c>
      <c r="I51" s="16">
        <v>128</v>
      </c>
      <c r="J51" s="18">
        <v>-0.6953125</v>
      </c>
      <c r="K51" s="16">
        <v>1248</v>
      </c>
      <c r="L51" s="17">
        <v>7.2935538542458073E-2</v>
      </c>
      <c r="M51" s="16">
        <v>958</v>
      </c>
      <c r="N51" s="17">
        <v>6.9962754692178483E-2</v>
      </c>
      <c r="O51" s="18">
        <v>0.30271398747390399</v>
      </c>
    </row>
    <row r="52" spans="2:15" ht="15" thickBot="1">
      <c r="B52" s="52"/>
      <c r="C52" s="11" t="s">
        <v>12</v>
      </c>
      <c r="D52" s="12">
        <v>39</v>
      </c>
      <c r="E52" s="13">
        <v>3.367875647668394E-2</v>
      </c>
      <c r="F52" s="12">
        <v>31</v>
      </c>
      <c r="G52" s="13">
        <v>2.4839743589743588E-2</v>
      </c>
      <c r="H52" s="14">
        <v>0.25806451612903225</v>
      </c>
      <c r="I52" s="12">
        <v>44</v>
      </c>
      <c r="J52" s="14">
        <v>-0.11363636363636365</v>
      </c>
      <c r="K52" s="12">
        <v>209</v>
      </c>
      <c r="L52" s="13">
        <v>1.221436502834434E-2</v>
      </c>
      <c r="M52" s="12">
        <v>238</v>
      </c>
      <c r="N52" s="13">
        <v>1.7381143650040166E-2</v>
      </c>
      <c r="O52" s="14">
        <v>-0.12184873949579833</v>
      </c>
    </row>
    <row r="53" spans="2:15" ht="15" thickBot="1">
      <c r="B53" s="52"/>
      <c r="C53" s="55" t="s">
        <v>54</v>
      </c>
      <c r="D53" s="16">
        <v>7</v>
      </c>
      <c r="E53" s="17">
        <v>6.044905008635579E-3</v>
      </c>
      <c r="F53" s="16">
        <v>28</v>
      </c>
      <c r="G53" s="17">
        <v>2.2435897435897436E-2</v>
      </c>
      <c r="H53" s="18">
        <v>-0.75</v>
      </c>
      <c r="I53" s="16">
        <v>14</v>
      </c>
      <c r="J53" s="18">
        <v>-0.5</v>
      </c>
      <c r="K53" s="16">
        <v>147</v>
      </c>
      <c r="L53" s="17">
        <v>8.5909648763953014E-3</v>
      </c>
      <c r="M53" s="16">
        <v>194</v>
      </c>
      <c r="N53" s="17">
        <v>1.4167822975242824E-2</v>
      </c>
      <c r="O53" s="18">
        <v>-0.24226804123711343</v>
      </c>
    </row>
    <row r="54" spans="2:15" ht="15" thickBot="1">
      <c r="B54" s="56"/>
      <c r="C54" s="11" t="s">
        <v>29</v>
      </c>
      <c r="D54" s="12">
        <v>0</v>
      </c>
      <c r="E54" s="13">
        <v>0</v>
      </c>
      <c r="F54" s="12">
        <v>0</v>
      </c>
      <c r="G54" s="13">
        <v>0</v>
      </c>
      <c r="H54" s="14"/>
      <c r="I54" s="12">
        <v>0</v>
      </c>
      <c r="J54" s="14"/>
      <c r="K54" s="12">
        <v>1</v>
      </c>
      <c r="L54" s="13">
        <v>5.8441937934661916E-5</v>
      </c>
      <c r="M54" s="12">
        <v>0</v>
      </c>
      <c r="N54" s="13">
        <v>0</v>
      </c>
      <c r="O54" s="14"/>
    </row>
    <row r="55" spans="2:15" ht="15" thickBot="1">
      <c r="B55" s="19" t="s">
        <v>6</v>
      </c>
      <c r="C55" s="19" t="s">
        <v>30</v>
      </c>
      <c r="D55" s="20">
        <v>1154</v>
      </c>
      <c r="E55" s="21">
        <v>0.99654576856649391</v>
      </c>
      <c r="F55" s="20">
        <v>1246</v>
      </c>
      <c r="G55" s="21">
        <v>0.99839743589743579</v>
      </c>
      <c r="H55" s="22">
        <v>-7.3836276083467101E-2</v>
      </c>
      <c r="I55" s="20">
        <v>1677</v>
      </c>
      <c r="J55" s="21">
        <v>-0.31186642814549792</v>
      </c>
      <c r="K55" s="20">
        <v>17094</v>
      </c>
      <c r="L55" s="21">
        <v>0.99900648705511086</v>
      </c>
      <c r="M55" s="20">
        <v>13680</v>
      </c>
      <c r="N55" s="21">
        <v>0.99905060980062821</v>
      </c>
      <c r="O55" s="22">
        <v>0.24956140350877187</v>
      </c>
    </row>
    <row r="56" spans="2:15" ht="15" thickBot="1">
      <c r="B56" s="19" t="s">
        <v>44</v>
      </c>
      <c r="C56" s="61" t="s">
        <v>30</v>
      </c>
      <c r="D56" s="20">
        <v>4</v>
      </c>
      <c r="E56" s="21">
        <v>1</v>
      </c>
      <c r="F56" s="20">
        <v>2</v>
      </c>
      <c r="G56" s="21">
        <v>1</v>
      </c>
      <c r="H56" s="22">
        <v>1</v>
      </c>
      <c r="I56" s="20">
        <v>1</v>
      </c>
      <c r="J56" s="21">
        <v>3</v>
      </c>
      <c r="K56" s="20">
        <v>17</v>
      </c>
      <c r="L56" s="21">
        <v>1</v>
      </c>
      <c r="M56" s="20">
        <v>10</v>
      </c>
      <c r="N56" s="21">
        <v>1</v>
      </c>
      <c r="O56" s="22">
        <v>0.7</v>
      </c>
    </row>
    <row r="57" spans="2:15" ht="15" thickBot="1">
      <c r="B57" s="117" t="s">
        <v>30</v>
      </c>
      <c r="C57" s="118" t="s">
        <v>30</v>
      </c>
      <c r="D57" s="23">
        <v>1158</v>
      </c>
      <c r="E57" s="24">
        <v>1</v>
      </c>
      <c r="F57" s="23">
        <v>1248</v>
      </c>
      <c r="G57" s="24">
        <v>1</v>
      </c>
      <c r="H57" s="25">
        <v>-7.2115384615384581E-2</v>
      </c>
      <c r="I57" s="23">
        <v>1678</v>
      </c>
      <c r="J57" s="25">
        <v>-0.30989272943980928</v>
      </c>
      <c r="K57" s="23">
        <v>17111</v>
      </c>
      <c r="L57" s="24">
        <v>1</v>
      </c>
      <c r="M57" s="23">
        <v>13693</v>
      </c>
      <c r="N57" s="24">
        <v>1</v>
      </c>
      <c r="O57" s="25">
        <v>0.24961659241948442</v>
      </c>
    </row>
    <row r="58" spans="2:15">
      <c r="B58" s="58" t="s">
        <v>39</v>
      </c>
      <c r="C58" s="28"/>
      <c r="D58" s="28"/>
      <c r="E58" s="28"/>
      <c r="F58" s="28"/>
      <c r="G58" s="28"/>
      <c r="H58" s="28"/>
      <c r="I58" s="28"/>
      <c r="J58" s="28"/>
    </row>
    <row r="59" spans="2:15">
      <c r="B59" s="28"/>
      <c r="C59" s="28"/>
      <c r="D59" s="28"/>
      <c r="E59" s="28"/>
      <c r="F59" s="28"/>
      <c r="G59" s="28"/>
      <c r="H59" s="28"/>
      <c r="I59" s="74"/>
      <c r="J59" s="28"/>
    </row>
    <row r="60" spans="2:15">
      <c r="B60" s="81" t="s">
        <v>42</v>
      </c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</row>
    <row r="61" spans="2:15" ht="15.75" customHeight="1" thickBot="1">
      <c r="B61" s="82" t="s">
        <v>43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</row>
    <row r="62" spans="2:15">
      <c r="B62" s="112" t="s">
        <v>21</v>
      </c>
      <c r="C62" s="114" t="s">
        <v>1</v>
      </c>
      <c r="D62" s="116" t="s">
        <v>103</v>
      </c>
      <c r="E62" s="91"/>
      <c r="F62" s="91"/>
      <c r="G62" s="91"/>
      <c r="H62" s="90"/>
      <c r="I62" s="89" t="s">
        <v>100</v>
      </c>
      <c r="J62" s="90"/>
      <c r="K62" s="89" t="s">
        <v>107</v>
      </c>
      <c r="L62" s="91"/>
      <c r="M62" s="91"/>
      <c r="N62" s="91"/>
      <c r="O62" s="92"/>
    </row>
    <row r="63" spans="2:15" ht="15" thickBot="1">
      <c r="B63" s="113"/>
      <c r="C63" s="115"/>
      <c r="D63" s="100" t="s">
        <v>104</v>
      </c>
      <c r="E63" s="94"/>
      <c r="F63" s="94"/>
      <c r="G63" s="94"/>
      <c r="H63" s="101"/>
      <c r="I63" s="93" t="s">
        <v>101</v>
      </c>
      <c r="J63" s="101"/>
      <c r="K63" s="93" t="s">
        <v>108</v>
      </c>
      <c r="L63" s="94"/>
      <c r="M63" s="94"/>
      <c r="N63" s="94"/>
      <c r="O63" s="95"/>
    </row>
    <row r="64" spans="2:15" ht="15" customHeight="1">
      <c r="B64" s="113"/>
      <c r="C64" s="115"/>
      <c r="D64" s="96">
        <v>2026</v>
      </c>
      <c r="E64" s="97"/>
      <c r="F64" s="96">
        <v>2025</v>
      </c>
      <c r="G64" s="97"/>
      <c r="H64" s="85" t="s">
        <v>22</v>
      </c>
      <c r="I64" s="87">
        <v>2026</v>
      </c>
      <c r="J64" s="87" t="s">
        <v>105</v>
      </c>
      <c r="K64" s="96">
        <v>2026</v>
      </c>
      <c r="L64" s="97"/>
      <c r="M64" s="96">
        <v>2025</v>
      </c>
      <c r="N64" s="97"/>
      <c r="O64" s="85" t="s">
        <v>22</v>
      </c>
    </row>
    <row r="65" spans="2:15" ht="14.45" customHeight="1" thickBot="1">
      <c r="B65" s="108" t="s">
        <v>21</v>
      </c>
      <c r="C65" s="110" t="s">
        <v>24</v>
      </c>
      <c r="D65" s="98"/>
      <c r="E65" s="99"/>
      <c r="F65" s="98"/>
      <c r="G65" s="99"/>
      <c r="H65" s="86"/>
      <c r="I65" s="88"/>
      <c r="J65" s="88"/>
      <c r="K65" s="98"/>
      <c r="L65" s="99"/>
      <c r="M65" s="98"/>
      <c r="N65" s="99"/>
      <c r="O65" s="86"/>
    </row>
    <row r="66" spans="2:15" ht="15" customHeight="1">
      <c r="B66" s="108"/>
      <c r="C66" s="110"/>
      <c r="D66" s="4" t="s">
        <v>25</v>
      </c>
      <c r="E66" s="5" t="s">
        <v>2</v>
      </c>
      <c r="F66" s="4" t="s">
        <v>25</v>
      </c>
      <c r="G66" s="5" t="s">
        <v>2</v>
      </c>
      <c r="H66" s="83" t="s">
        <v>26</v>
      </c>
      <c r="I66" s="6" t="s">
        <v>25</v>
      </c>
      <c r="J66" s="102" t="s">
        <v>106</v>
      </c>
      <c r="K66" s="4" t="s">
        <v>25</v>
      </c>
      <c r="L66" s="5" t="s">
        <v>2</v>
      </c>
      <c r="M66" s="4" t="s">
        <v>25</v>
      </c>
      <c r="N66" s="5" t="s">
        <v>2</v>
      </c>
      <c r="O66" s="83" t="s">
        <v>26</v>
      </c>
    </row>
    <row r="67" spans="2:15" ht="14.25" customHeight="1" thickBot="1">
      <c r="B67" s="109"/>
      <c r="C67" s="111"/>
      <c r="D67" s="7" t="s">
        <v>27</v>
      </c>
      <c r="E67" s="8" t="s">
        <v>28</v>
      </c>
      <c r="F67" s="7" t="s">
        <v>27</v>
      </c>
      <c r="G67" s="8" t="s">
        <v>28</v>
      </c>
      <c r="H67" s="84"/>
      <c r="I67" s="9" t="s">
        <v>27</v>
      </c>
      <c r="J67" s="103"/>
      <c r="K67" s="7" t="s">
        <v>27</v>
      </c>
      <c r="L67" s="8" t="s">
        <v>28</v>
      </c>
      <c r="M67" s="7" t="s">
        <v>27</v>
      </c>
      <c r="N67" s="8" t="s">
        <v>28</v>
      </c>
      <c r="O67" s="84"/>
    </row>
    <row r="68" spans="2:15" ht="15" thickBot="1">
      <c r="B68" s="51"/>
      <c r="C68" s="11" t="s">
        <v>12</v>
      </c>
      <c r="D68" s="12">
        <v>161</v>
      </c>
      <c r="E68" s="13">
        <v>0.5532646048109966</v>
      </c>
      <c r="F68" s="12">
        <v>80</v>
      </c>
      <c r="G68" s="13">
        <v>0.4519774011299435</v>
      </c>
      <c r="H68" s="14">
        <v>1.0125000000000002</v>
      </c>
      <c r="I68" s="12">
        <v>138</v>
      </c>
      <c r="J68" s="14">
        <v>0.16666666666666674</v>
      </c>
      <c r="K68" s="12">
        <v>1272</v>
      </c>
      <c r="L68" s="13">
        <v>0.5598591549295775</v>
      </c>
      <c r="M68" s="12">
        <v>944</v>
      </c>
      <c r="N68" s="13">
        <v>0.52974186307519644</v>
      </c>
      <c r="O68" s="14">
        <v>0.34745762711864403</v>
      </c>
    </row>
    <row r="69" spans="2:15" ht="15" thickBot="1">
      <c r="B69" s="52"/>
      <c r="C69" s="15" t="s">
        <v>4</v>
      </c>
      <c r="D69" s="16">
        <v>35</v>
      </c>
      <c r="E69" s="17">
        <v>0.12027491408934708</v>
      </c>
      <c r="F69" s="16">
        <v>24</v>
      </c>
      <c r="G69" s="17">
        <v>0.13559322033898305</v>
      </c>
      <c r="H69" s="18">
        <v>0.45833333333333326</v>
      </c>
      <c r="I69" s="16">
        <v>50</v>
      </c>
      <c r="J69" s="18">
        <v>-0.30000000000000004</v>
      </c>
      <c r="K69" s="16">
        <v>354</v>
      </c>
      <c r="L69" s="17">
        <v>0.15580985915492956</v>
      </c>
      <c r="M69" s="16">
        <v>233</v>
      </c>
      <c r="N69" s="17">
        <v>0.13075196408529741</v>
      </c>
      <c r="O69" s="18">
        <v>0.5193133047210301</v>
      </c>
    </row>
    <row r="70" spans="2:15" ht="15" thickBot="1">
      <c r="B70" s="52"/>
      <c r="C70" s="11" t="s">
        <v>9</v>
      </c>
      <c r="D70" s="12">
        <v>50</v>
      </c>
      <c r="E70" s="13">
        <v>0.1718213058419244</v>
      </c>
      <c r="F70" s="12">
        <v>14</v>
      </c>
      <c r="G70" s="13">
        <v>7.909604519774012E-2</v>
      </c>
      <c r="H70" s="14">
        <v>2.5714285714285716</v>
      </c>
      <c r="I70" s="12"/>
      <c r="J70" s="14"/>
      <c r="K70" s="12">
        <v>270</v>
      </c>
      <c r="L70" s="13">
        <v>0.11883802816901408</v>
      </c>
      <c r="M70" s="12">
        <v>257</v>
      </c>
      <c r="N70" s="13">
        <v>0.1442199775533109</v>
      </c>
      <c r="O70" s="14">
        <v>5.058365758754868E-2</v>
      </c>
    </row>
    <row r="71" spans="2:15" ht="14.45" customHeight="1" thickBot="1">
      <c r="B71" s="52"/>
      <c r="C71" s="53" t="s">
        <v>3</v>
      </c>
      <c r="D71" s="16">
        <v>8</v>
      </c>
      <c r="E71" s="17">
        <v>2.7491408934707903E-2</v>
      </c>
      <c r="F71" s="16">
        <v>10</v>
      </c>
      <c r="G71" s="17">
        <v>5.6497175141242938E-2</v>
      </c>
      <c r="H71" s="18">
        <v>-0.19999999999999996</v>
      </c>
      <c r="I71" s="16"/>
      <c r="J71" s="18"/>
      <c r="K71" s="16">
        <v>56</v>
      </c>
      <c r="L71" s="17">
        <v>2.464788732394366E-2</v>
      </c>
      <c r="M71" s="16">
        <v>54</v>
      </c>
      <c r="N71" s="17">
        <v>3.0303030303030304E-2</v>
      </c>
      <c r="O71" s="18">
        <v>3.7037037037036979E-2</v>
      </c>
    </row>
    <row r="72" spans="2:15" ht="14.45" customHeight="1" thickBot="1">
      <c r="B72" s="52"/>
      <c r="C72" s="54" t="s">
        <v>37</v>
      </c>
      <c r="D72" s="12">
        <v>6</v>
      </c>
      <c r="E72" s="13">
        <v>2.0618556701030927E-2</v>
      </c>
      <c r="F72" s="12">
        <v>13</v>
      </c>
      <c r="G72" s="13">
        <v>7.3446327683615822E-2</v>
      </c>
      <c r="H72" s="14">
        <v>-0.53846153846153844</v>
      </c>
      <c r="I72" s="12">
        <v>7</v>
      </c>
      <c r="J72" s="14">
        <v>-0.1428571428571429</v>
      </c>
      <c r="K72" s="12">
        <v>54</v>
      </c>
      <c r="L72" s="13">
        <v>2.3767605633802816E-2</v>
      </c>
      <c r="M72" s="12">
        <v>105</v>
      </c>
      <c r="N72" s="13">
        <v>5.8922558922558925E-2</v>
      </c>
      <c r="O72" s="14">
        <v>-0.48571428571428577</v>
      </c>
    </row>
    <row r="73" spans="2:15" ht="14.45" customHeight="1" thickBot="1">
      <c r="B73" s="52"/>
      <c r="C73" s="55" t="s">
        <v>11</v>
      </c>
      <c r="D73" s="16">
        <v>10</v>
      </c>
      <c r="E73" s="17">
        <v>3.4364261168384883E-2</v>
      </c>
      <c r="F73" s="16">
        <v>10</v>
      </c>
      <c r="G73" s="17">
        <v>5.6497175141242938E-2</v>
      </c>
      <c r="H73" s="18">
        <v>0</v>
      </c>
      <c r="I73" s="16">
        <v>3</v>
      </c>
      <c r="J73" s="18">
        <v>2.3333333333333335</v>
      </c>
      <c r="K73" s="16">
        <v>48</v>
      </c>
      <c r="L73" s="17">
        <v>2.1126760563380281E-2</v>
      </c>
      <c r="M73" s="16">
        <v>34</v>
      </c>
      <c r="N73" s="17">
        <v>1.9079685746352413E-2</v>
      </c>
      <c r="O73" s="18">
        <v>0.41176470588235303</v>
      </c>
    </row>
    <row r="74" spans="2:15" ht="14.45" customHeight="1" thickBot="1">
      <c r="B74" s="52"/>
      <c r="C74" s="11" t="s">
        <v>60</v>
      </c>
      <c r="D74" s="12">
        <v>5</v>
      </c>
      <c r="E74" s="13">
        <v>1.7182130584192441E-2</v>
      </c>
      <c r="F74" s="12">
        <v>8</v>
      </c>
      <c r="G74" s="13">
        <v>4.519774011299435E-2</v>
      </c>
      <c r="H74" s="14">
        <v>-0.375</v>
      </c>
      <c r="I74" s="12">
        <v>11</v>
      </c>
      <c r="J74" s="14">
        <v>-0.54545454545454541</v>
      </c>
      <c r="K74" s="12">
        <v>42</v>
      </c>
      <c r="L74" s="13">
        <v>1.8485915492957746E-2</v>
      </c>
      <c r="M74" s="12">
        <v>35</v>
      </c>
      <c r="N74" s="13">
        <v>1.9640852974186308E-2</v>
      </c>
      <c r="O74" s="14">
        <v>0.19999999999999996</v>
      </c>
    </row>
    <row r="75" spans="2:15" ht="15" thickBot="1">
      <c r="B75" s="52"/>
      <c r="C75" s="55" t="s">
        <v>29</v>
      </c>
      <c r="D75" s="16">
        <v>16</v>
      </c>
      <c r="E75" s="17">
        <v>5.498281786941582E-2</v>
      </c>
      <c r="F75" s="16">
        <v>18</v>
      </c>
      <c r="G75" s="17">
        <v>0.10169491525423729</v>
      </c>
      <c r="H75" s="18">
        <v>-0.11111111111111116</v>
      </c>
      <c r="I75" s="16">
        <v>32</v>
      </c>
      <c r="J75" s="18">
        <v>-0.5</v>
      </c>
      <c r="K75" s="16">
        <v>176</v>
      </c>
      <c r="L75" s="17">
        <v>7.746478873239436E-2</v>
      </c>
      <c r="M75" s="16">
        <v>120</v>
      </c>
      <c r="N75" s="17">
        <v>6.7340067340067311E-2</v>
      </c>
      <c r="O75" s="18">
        <v>0.46666666666666656</v>
      </c>
    </row>
    <row r="76" spans="2:15" ht="15" customHeight="1" thickBot="1">
      <c r="B76" s="19" t="s">
        <v>5</v>
      </c>
      <c r="C76" s="19" t="s">
        <v>30</v>
      </c>
      <c r="D76" s="20">
        <v>291</v>
      </c>
      <c r="E76" s="21">
        <v>1</v>
      </c>
      <c r="F76" s="20">
        <v>177</v>
      </c>
      <c r="G76" s="21">
        <v>0.99999999999999967</v>
      </c>
      <c r="H76" s="22">
        <v>0.64406779661016955</v>
      </c>
      <c r="I76" s="20">
        <v>241</v>
      </c>
      <c r="J76" s="21">
        <v>-5.154978354978355</v>
      </c>
      <c r="K76" s="20">
        <v>2272</v>
      </c>
      <c r="L76" s="21">
        <v>0.99999999999999944</v>
      </c>
      <c r="M76" s="20">
        <v>1782</v>
      </c>
      <c r="N76" s="21">
        <v>1.0000000000000007</v>
      </c>
      <c r="O76" s="22">
        <v>0.27497194163860827</v>
      </c>
    </row>
    <row r="77" spans="2:15" ht="15" thickBot="1">
      <c r="B77" s="51"/>
      <c r="C77" s="11" t="s">
        <v>10</v>
      </c>
      <c r="D77" s="12">
        <v>94</v>
      </c>
      <c r="E77" s="13">
        <v>0.2416452442159383</v>
      </c>
      <c r="F77" s="12">
        <v>78</v>
      </c>
      <c r="G77" s="13">
        <v>0.21848739495798319</v>
      </c>
      <c r="H77" s="14">
        <v>0.20512820512820507</v>
      </c>
      <c r="I77" s="12">
        <v>68</v>
      </c>
      <c r="J77" s="14">
        <v>0.38235294117647056</v>
      </c>
      <c r="K77" s="12">
        <v>923</v>
      </c>
      <c r="L77" s="13">
        <v>0.24865301724137931</v>
      </c>
      <c r="M77" s="12">
        <v>728</v>
      </c>
      <c r="N77" s="13">
        <v>0.20817843866171004</v>
      </c>
      <c r="O77" s="14">
        <v>0.26785714285714279</v>
      </c>
    </row>
    <row r="78" spans="2:15" ht="15" customHeight="1" thickBot="1">
      <c r="B78" s="52"/>
      <c r="C78" s="15" t="s">
        <v>4</v>
      </c>
      <c r="D78" s="16">
        <v>83</v>
      </c>
      <c r="E78" s="17">
        <v>0.21336760925449871</v>
      </c>
      <c r="F78" s="16">
        <v>74</v>
      </c>
      <c r="G78" s="17">
        <v>0.20728291316526612</v>
      </c>
      <c r="H78" s="18">
        <v>0.12162162162162171</v>
      </c>
      <c r="I78" s="16">
        <v>100</v>
      </c>
      <c r="J78" s="18">
        <v>-0.17000000000000004</v>
      </c>
      <c r="K78" s="16">
        <v>723</v>
      </c>
      <c r="L78" s="17">
        <v>0.19477370689655171</v>
      </c>
      <c r="M78" s="16">
        <v>720</v>
      </c>
      <c r="N78" s="17">
        <v>0.20589076351158137</v>
      </c>
      <c r="O78" s="18">
        <v>4.1666666666666519E-3</v>
      </c>
    </row>
    <row r="79" spans="2:15" ht="15" thickBot="1">
      <c r="B79" s="52"/>
      <c r="C79" s="11" t="s">
        <v>9</v>
      </c>
      <c r="D79" s="12">
        <v>83</v>
      </c>
      <c r="E79" s="13">
        <v>0.21336760925449871</v>
      </c>
      <c r="F79" s="12">
        <v>64</v>
      </c>
      <c r="G79" s="13">
        <v>0.17927170868347339</v>
      </c>
      <c r="H79" s="14">
        <v>0.296875</v>
      </c>
      <c r="I79" s="12">
        <v>76</v>
      </c>
      <c r="J79" s="14">
        <v>9.210526315789469E-2</v>
      </c>
      <c r="K79" s="12">
        <v>618</v>
      </c>
      <c r="L79" s="13">
        <v>0.16648706896551724</v>
      </c>
      <c r="M79" s="12">
        <v>628</v>
      </c>
      <c r="N79" s="13">
        <v>0.1795824992851015</v>
      </c>
      <c r="O79" s="14">
        <v>-1.5923566878980888E-2</v>
      </c>
    </row>
    <row r="80" spans="2:15" ht="15" customHeight="1" thickBot="1">
      <c r="B80" s="52"/>
      <c r="C80" s="53" t="s">
        <v>8</v>
      </c>
      <c r="D80" s="16">
        <v>46</v>
      </c>
      <c r="E80" s="17">
        <v>0.11825192802056556</v>
      </c>
      <c r="F80" s="16">
        <v>62</v>
      </c>
      <c r="G80" s="17">
        <v>0.17366946778711484</v>
      </c>
      <c r="H80" s="18">
        <v>-0.25806451612903225</v>
      </c>
      <c r="I80" s="16">
        <v>51</v>
      </c>
      <c r="J80" s="18">
        <v>-9.8039215686274495E-2</v>
      </c>
      <c r="K80" s="16">
        <v>585</v>
      </c>
      <c r="L80" s="17">
        <v>0.15759698275862069</v>
      </c>
      <c r="M80" s="16">
        <v>664</v>
      </c>
      <c r="N80" s="17">
        <v>0.18987703746068058</v>
      </c>
      <c r="O80" s="18">
        <v>-0.11897590361445787</v>
      </c>
    </row>
    <row r="81" spans="2:15" ht="15" thickBot="1">
      <c r="B81" s="52"/>
      <c r="C81" s="54" t="s">
        <v>3</v>
      </c>
      <c r="D81" s="12">
        <v>49</v>
      </c>
      <c r="E81" s="13">
        <v>0.12596401028277635</v>
      </c>
      <c r="F81" s="12">
        <v>38</v>
      </c>
      <c r="G81" s="13">
        <v>0.10644257703081232</v>
      </c>
      <c r="H81" s="14">
        <v>0.28947368421052633</v>
      </c>
      <c r="I81" s="12">
        <v>22</v>
      </c>
      <c r="J81" s="14">
        <v>1.2272727272727271</v>
      </c>
      <c r="K81" s="12">
        <v>459</v>
      </c>
      <c r="L81" s="13">
        <v>0.12365301724137931</v>
      </c>
      <c r="M81" s="12">
        <v>378</v>
      </c>
      <c r="N81" s="13">
        <v>0.10809265084358022</v>
      </c>
      <c r="O81" s="14">
        <v>0.21428571428571419</v>
      </c>
    </row>
    <row r="82" spans="2:15" ht="15" customHeight="1" thickBot="1">
      <c r="B82" s="52"/>
      <c r="C82" s="55" t="s">
        <v>11</v>
      </c>
      <c r="D82" s="16">
        <v>30</v>
      </c>
      <c r="E82" s="17">
        <v>7.7120822622107968E-2</v>
      </c>
      <c r="F82" s="16">
        <v>30</v>
      </c>
      <c r="G82" s="17">
        <v>8.4033613445378158E-2</v>
      </c>
      <c r="H82" s="18">
        <v>0</v>
      </c>
      <c r="I82" s="16">
        <v>40</v>
      </c>
      <c r="J82" s="18">
        <v>-0.25</v>
      </c>
      <c r="K82" s="16">
        <v>337</v>
      </c>
      <c r="L82" s="17">
        <v>9.0786637931034489E-2</v>
      </c>
      <c r="M82" s="16">
        <v>253</v>
      </c>
      <c r="N82" s="17">
        <v>7.2347726622819561E-2</v>
      </c>
      <c r="O82" s="18">
        <v>0.33201581027667992</v>
      </c>
    </row>
    <row r="83" spans="2:15" ht="15" customHeight="1" thickBot="1">
      <c r="B83" s="52"/>
      <c r="C83" s="11" t="s">
        <v>12</v>
      </c>
      <c r="D83" s="12">
        <v>1</v>
      </c>
      <c r="E83" s="13">
        <v>2.5706940874035988E-3</v>
      </c>
      <c r="F83" s="12">
        <v>9</v>
      </c>
      <c r="G83" s="13">
        <v>2.5210084033613446E-2</v>
      </c>
      <c r="H83" s="14">
        <v>-0.88888888888888884</v>
      </c>
      <c r="I83" s="12">
        <v>7</v>
      </c>
      <c r="J83" s="14">
        <v>-0.85714285714285721</v>
      </c>
      <c r="K83" s="12">
        <v>44</v>
      </c>
      <c r="L83" s="13">
        <v>1.1853448275862068E-2</v>
      </c>
      <c r="M83" s="12">
        <v>109</v>
      </c>
      <c r="N83" s="13">
        <v>3.1169573920503287E-2</v>
      </c>
      <c r="O83" s="14">
        <v>-0.59633027522935778</v>
      </c>
    </row>
    <row r="84" spans="2:15" ht="15" customHeight="1" thickBot="1">
      <c r="B84" s="52"/>
      <c r="C84" s="55" t="s">
        <v>29</v>
      </c>
      <c r="D84" s="16">
        <v>3</v>
      </c>
      <c r="E84" s="17">
        <v>7.7120822622107968E-3</v>
      </c>
      <c r="F84" s="16">
        <v>2</v>
      </c>
      <c r="G84" s="17">
        <v>5.6022408963585435E-3</v>
      </c>
      <c r="H84" s="18">
        <v>0.5</v>
      </c>
      <c r="I84" s="16">
        <v>7</v>
      </c>
      <c r="J84" s="18">
        <v>-0.5714285714285714</v>
      </c>
      <c r="K84" s="16">
        <v>23</v>
      </c>
      <c r="L84" s="17">
        <v>6.1961206896551727E-3</v>
      </c>
      <c r="M84" s="16">
        <v>17</v>
      </c>
      <c r="N84" s="17">
        <v>4.8613096940234484E-3</v>
      </c>
      <c r="O84" s="18">
        <v>0.35294117647058831</v>
      </c>
    </row>
    <row r="85" spans="2:15" ht="15" customHeight="1" thickBot="1">
      <c r="B85" s="19" t="s">
        <v>6</v>
      </c>
      <c r="C85" s="19" t="s">
        <v>30</v>
      </c>
      <c r="D85" s="20">
        <v>389</v>
      </c>
      <c r="E85" s="21">
        <v>1</v>
      </c>
      <c r="F85" s="20">
        <v>357</v>
      </c>
      <c r="G85" s="21">
        <v>1</v>
      </c>
      <c r="H85" s="22">
        <v>8.9635854341736598E-2</v>
      </c>
      <c r="I85" s="20">
        <v>371</v>
      </c>
      <c r="J85" s="21">
        <v>4.8517520215633381E-2</v>
      </c>
      <c r="K85" s="20">
        <v>3712</v>
      </c>
      <c r="L85" s="21">
        <v>1</v>
      </c>
      <c r="M85" s="20">
        <v>3497</v>
      </c>
      <c r="N85" s="21">
        <v>1</v>
      </c>
      <c r="O85" s="22">
        <v>6.1481269659708238E-2</v>
      </c>
    </row>
    <row r="86" spans="2:15" ht="15" thickBot="1">
      <c r="B86" s="19" t="s">
        <v>44</v>
      </c>
      <c r="C86" s="19" t="s">
        <v>30</v>
      </c>
      <c r="D86" s="20">
        <v>4</v>
      </c>
      <c r="E86" s="21">
        <v>1</v>
      </c>
      <c r="F86" s="20">
        <v>0</v>
      </c>
      <c r="G86" s="21">
        <v>1</v>
      </c>
      <c r="H86" s="22"/>
      <c r="I86" s="20">
        <v>1</v>
      </c>
      <c r="J86" s="21">
        <v>3</v>
      </c>
      <c r="K86" s="20">
        <v>7</v>
      </c>
      <c r="L86" s="21">
        <v>1</v>
      </c>
      <c r="M86" s="20">
        <v>2</v>
      </c>
      <c r="N86" s="21">
        <v>1</v>
      </c>
      <c r="O86" s="22">
        <v>2.5</v>
      </c>
    </row>
    <row r="87" spans="2:15" ht="15" customHeight="1" thickBot="1">
      <c r="B87" s="104"/>
      <c r="C87" s="105" t="s">
        <v>30</v>
      </c>
      <c r="D87" s="23">
        <v>684</v>
      </c>
      <c r="E87" s="24">
        <v>1</v>
      </c>
      <c r="F87" s="23">
        <v>534</v>
      </c>
      <c r="G87" s="24">
        <v>1</v>
      </c>
      <c r="H87" s="25">
        <v>0.2808988764044944</v>
      </c>
      <c r="I87" s="23">
        <v>660</v>
      </c>
      <c r="J87" s="25">
        <v>3.6363636363636376E-2</v>
      </c>
      <c r="K87" s="23">
        <v>5991</v>
      </c>
      <c r="L87" s="24">
        <v>1</v>
      </c>
      <c r="M87" s="23">
        <v>5281</v>
      </c>
      <c r="N87" s="24">
        <v>1</v>
      </c>
      <c r="O87" s="25">
        <v>0.13444423404658212</v>
      </c>
    </row>
    <row r="88" spans="2:15">
      <c r="B88" s="58" t="s">
        <v>39</v>
      </c>
      <c r="C88" s="28"/>
      <c r="D88" s="28"/>
      <c r="E88" s="28"/>
      <c r="F88" s="28"/>
      <c r="G88" s="28"/>
      <c r="H88" s="28"/>
      <c r="I88" s="74"/>
      <c r="J88" s="28"/>
    </row>
    <row r="90" spans="2:15">
      <c r="I90" s="73"/>
    </row>
  </sheetData>
  <mergeCells count="73">
    <mergeCell ref="B87:C87"/>
    <mergeCell ref="B65:B67"/>
    <mergeCell ref="C65:C67"/>
    <mergeCell ref="H66:H67"/>
    <mergeCell ref="J66:J67"/>
    <mergeCell ref="F64:G65"/>
    <mergeCell ref="H64:H65"/>
    <mergeCell ref="I64:I65"/>
    <mergeCell ref="J64:J65"/>
    <mergeCell ref="D64:E65"/>
    <mergeCell ref="B57:C57"/>
    <mergeCell ref="B60:O60"/>
    <mergeCell ref="D38:E39"/>
    <mergeCell ref="F38:G39"/>
    <mergeCell ref="B62:B64"/>
    <mergeCell ref="C62:C64"/>
    <mergeCell ref="D62:H62"/>
    <mergeCell ref="H40:H41"/>
    <mergeCell ref="J40:J41"/>
    <mergeCell ref="I62:J62"/>
    <mergeCell ref="D63:H63"/>
    <mergeCell ref="I63:J63"/>
    <mergeCell ref="B61:O61"/>
    <mergeCell ref="D37:H37"/>
    <mergeCell ref="I37:J37"/>
    <mergeCell ref="B39:B41"/>
    <mergeCell ref="C39:C41"/>
    <mergeCell ref="H38:H39"/>
    <mergeCell ref="I38:I39"/>
    <mergeCell ref="J38:J39"/>
    <mergeCell ref="B36:B38"/>
    <mergeCell ref="C36:C38"/>
    <mergeCell ref="D36:H36"/>
    <mergeCell ref="I36:J36"/>
    <mergeCell ref="B30:C30"/>
    <mergeCell ref="I6:I7"/>
    <mergeCell ref="J6:J7"/>
    <mergeCell ref="C7:C9"/>
    <mergeCell ref="D6:E7"/>
    <mergeCell ref="H8:H9"/>
    <mergeCell ref="J8:J9"/>
    <mergeCell ref="B4:B6"/>
    <mergeCell ref="C4:C6"/>
    <mergeCell ref="H6:H7"/>
    <mergeCell ref="D4:H4"/>
    <mergeCell ref="I4:J4"/>
    <mergeCell ref="B7:B9"/>
    <mergeCell ref="I5:J5"/>
    <mergeCell ref="F6:G7"/>
    <mergeCell ref="D5:H5"/>
    <mergeCell ref="K37:O37"/>
    <mergeCell ref="O40:O41"/>
    <mergeCell ref="K4:O4"/>
    <mergeCell ref="K5:O5"/>
    <mergeCell ref="K6:L7"/>
    <mergeCell ref="M6:N7"/>
    <mergeCell ref="O6:O7"/>
    <mergeCell ref="B2:O2"/>
    <mergeCell ref="B3:O3"/>
    <mergeCell ref="B34:O34"/>
    <mergeCell ref="B35:O35"/>
    <mergeCell ref="O66:O67"/>
    <mergeCell ref="K36:O36"/>
    <mergeCell ref="K38:L39"/>
    <mergeCell ref="M38:N39"/>
    <mergeCell ref="O38:O39"/>
    <mergeCell ref="O42:O43"/>
    <mergeCell ref="K62:O62"/>
    <mergeCell ref="K63:O63"/>
    <mergeCell ref="K64:L65"/>
    <mergeCell ref="M64:N65"/>
    <mergeCell ref="O64:O65"/>
    <mergeCell ref="O8:O9"/>
  </mergeCells>
  <phoneticPr fontId="4" type="noConversion"/>
  <conditionalFormatting sqref="D42:J43">
    <cfRule type="cellIs" dxfId="60" priority="42" operator="equal">
      <formula>0</formula>
    </cfRule>
  </conditionalFormatting>
  <conditionalFormatting sqref="D10:O17">
    <cfRule type="cellIs" dxfId="59" priority="8" operator="equal">
      <formula>0</formula>
    </cfRule>
  </conditionalFormatting>
  <conditionalFormatting sqref="D19:O27">
    <cfRule type="cellIs" dxfId="58" priority="10" operator="equal">
      <formula>0</formula>
    </cfRule>
  </conditionalFormatting>
  <conditionalFormatting sqref="D44:O44">
    <cfRule type="cellIs" dxfId="57" priority="1" operator="equal">
      <formula>0</formula>
    </cfRule>
  </conditionalFormatting>
  <conditionalFormatting sqref="D46:O54">
    <cfRule type="cellIs" dxfId="56" priority="7" operator="equal">
      <formula>0</formula>
    </cfRule>
  </conditionalFormatting>
  <conditionalFormatting sqref="D68:O75">
    <cfRule type="cellIs" dxfId="55" priority="5" operator="equal">
      <formula>0</formula>
    </cfRule>
  </conditionalFormatting>
  <conditionalFormatting sqref="D77:O84">
    <cfRule type="cellIs" dxfId="54" priority="4" operator="equal">
      <formula>0</formula>
    </cfRule>
  </conditionalFormatting>
  <conditionalFormatting sqref="H42:H56">
    <cfRule type="cellIs" dxfId="53" priority="29" operator="lessThan">
      <formula>0</formula>
    </cfRule>
  </conditionalFormatting>
  <conditionalFormatting sqref="H68:H86">
    <cfRule type="cellIs" dxfId="52" priority="11" operator="lessThan">
      <formula>0</formula>
    </cfRule>
  </conditionalFormatting>
  <conditionalFormatting sqref="J10:J17 H10:H29">
    <cfRule type="cellIs" dxfId="51" priority="51" operator="lessThan">
      <formula>0</formula>
    </cfRule>
  </conditionalFormatting>
  <conditionalFormatting sqref="J19:J27">
    <cfRule type="cellIs" dxfId="50" priority="56" operator="lessThan">
      <formula>0</formula>
    </cfRule>
  </conditionalFormatting>
  <conditionalFormatting sqref="J42:J44">
    <cfRule type="cellIs" dxfId="49" priority="2" operator="lessThan">
      <formula>0</formula>
    </cfRule>
  </conditionalFormatting>
  <conditionalFormatting sqref="J46:J54">
    <cfRule type="cellIs" dxfId="48" priority="35" operator="lessThan">
      <formula>0</formula>
    </cfRule>
  </conditionalFormatting>
  <conditionalFormatting sqref="J68:J75">
    <cfRule type="cellIs" dxfId="47" priority="23" operator="lessThan">
      <formula>0</formula>
    </cfRule>
  </conditionalFormatting>
  <conditionalFormatting sqref="J77:J84">
    <cfRule type="cellIs" dxfId="46" priority="17" operator="lessThan">
      <formula>0</formula>
    </cfRule>
  </conditionalFormatting>
  <conditionalFormatting sqref="O10:O29">
    <cfRule type="cellIs" dxfId="45" priority="9" operator="lessThan">
      <formula>0</formula>
    </cfRule>
  </conditionalFormatting>
  <conditionalFormatting sqref="O44:O56">
    <cfRule type="cellIs" dxfId="44" priority="6" operator="lessThan">
      <formula>0</formula>
    </cfRule>
  </conditionalFormatting>
  <conditionalFormatting sqref="O68:O86">
    <cfRule type="cellIs" dxfId="43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79"/>
  <sheetViews>
    <sheetView showGridLines="0" zoomScale="90" zoomScaleNormal="90" workbookViewId="0">
      <selection activeCell="O1" sqref="O1"/>
    </sheetView>
  </sheetViews>
  <sheetFormatPr defaultColWidth="9.140625" defaultRowHeight="14.25"/>
  <cols>
    <col min="1" max="1" width="1.140625" style="35" customWidth="1"/>
    <col min="2" max="2" width="15.42578125" style="35" bestFit="1" customWidth="1"/>
    <col min="3" max="3" width="18.5703125" style="35" customWidth="1"/>
    <col min="4" max="9" width="9" style="35" customWidth="1"/>
    <col min="10" max="10" width="11.85546875" style="35" customWidth="1"/>
    <col min="11" max="14" width="9.140625" style="35"/>
    <col min="15" max="15" width="11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>
      <c r="B2" s="81" t="s">
        <v>19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5" customHeight="1" thickBo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4.45" customHeight="1">
      <c r="B4" s="112" t="s">
        <v>21</v>
      </c>
      <c r="C4" s="114" t="s">
        <v>1</v>
      </c>
      <c r="D4" s="116" t="s">
        <v>103</v>
      </c>
      <c r="E4" s="91"/>
      <c r="F4" s="91"/>
      <c r="G4" s="91"/>
      <c r="H4" s="90"/>
      <c r="I4" s="89" t="s">
        <v>100</v>
      </c>
      <c r="J4" s="90"/>
      <c r="K4" s="89" t="s">
        <v>107</v>
      </c>
      <c r="L4" s="91"/>
      <c r="M4" s="91"/>
      <c r="N4" s="91"/>
      <c r="O4" s="92"/>
    </row>
    <row r="5" spans="2:15" ht="14.45" customHeight="1" thickBot="1">
      <c r="B5" s="113"/>
      <c r="C5" s="115"/>
      <c r="D5" s="100" t="s">
        <v>104</v>
      </c>
      <c r="E5" s="94"/>
      <c r="F5" s="94"/>
      <c r="G5" s="94"/>
      <c r="H5" s="101"/>
      <c r="I5" s="93" t="s">
        <v>101</v>
      </c>
      <c r="J5" s="101"/>
      <c r="K5" s="93" t="s">
        <v>108</v>
      </c>
      <c r="L5" s="94"/>
      <c r="M5" s="94"/>
      <c r="N5" s="94"/>
      <c r="O5" s="95"/>
    </row>
    <row r="6" spans="2:15" ht="14.4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105</v>
      </c>
      <c r="K6" s="96">
        <v>2026</v>
      </c>
      <c r="L6" s="97"/>
      <c r="M6" s="96">
        <v>2025</v>
      </c>
      <c r="N6" s="97"/>
      <c r="O6" s="85" t="s">
        <v>22</v>
      </c>
    </row>
    <row r="7" spans="2:15" ht="15" customHeight="1" thickBot="1">
      <c r="B7" s="108" t="s">
        <v>21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106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5" thickBot="1">
      <c r="B10" s="51"/>
      <c r="C10" s="11" t="s">
        <v>9</v>
      </c>
      <c r="D10" s="12">
        <v>42</v>
      </c>
      <c r="E10" s="13">
        <v>0.60869565217391308</v>
      </c>
      <c r="F10" s="12">
        <v>8</v>
      </c>
      <c r="G10" s="13">
        <v>0.14814814814814814</v>
      </c>
      <c r="H10" s="14">
        <v>4.25</v>
      </c>
      <c r="I10" s="12">
        <v>18</v>
      </c>
      <c r="J10" s="14">
        <v>1.3333333333333335</v>
      </c>
      <c r="K10" s="12">
        <v>181</v>
      </c>
      <c r="L10" s="13">
        <v>0.4095022624434389</v>
      </c>
      <c r="M10" s="12">
        <v>133</v>
      </c>
      <c r="N10" s="13">
        <v>0.37047353760445684</v>
      </c>
      <c r="O10" s="14">
        <v>0.36090225563909772</v>
      </c>
    </row>
    <row r="11" spans="2:15" ht="15" thickBot="1">
      <c r="B11" s="52"/>
      <c r="C11" s="15" t="s">
        <v>12</v>
      </c>
      <c r="D11" s="16">
        <v>3</v>
      </c>
      <c r="E11" s="17">
        <v>4.3478260869565216E-2</v>
      </c>
      <c r="F11" s="16">
        <v>11</v>
      </c>
      <c r="G11" s="17">
        <v>0.20370370370370369</v>
      </c>
      <c r="H11" s="18">
        <v>-0.72727272727272729</v>
      </c>
      <c r="I11" s="16">
        <v>8</v>
      </c>
      <c r="J11" s="18">
        <v>-0.625</v>
      </c>
      <c r="K11" s="16">
        <v>48</v>
      </c>
      <c r="L11" s="17">
        <v>0.10859728506787331</v>
      </c>
      <c r="M11" s="16">
        <v>60</v>
      </c>
      <c r="N11" s="17">
        <v>0.16713091922005571</v>
      </c>
      <c r="O11" s="18">
        <v>-0.19999999999999996</v>
      </c>
    </row>
    <row r="12" spans="2:15" ht="15" thickBot="1">
      <c r="B12" s="52"/>
      <c r="C12" s="11" t="s">
        <v>60</v>
      </c>
      <c r="D12" s="12">
        <v>5</v>
      </c>
      <c r="E12" s="13">
        <v>7.2463768115942032E-2</v>
      </c>
      <c r="F12" s="12">
        <v>8</v>
      </c>
      <c r="G12" s="13">
        <v>0.14814814814814814</v>
      </c>
      <c r="H12" s="14">
        <v>-0.375</v>
      </c>
      <c r="I12" s="12">
        <v>11</v>
      </c>
      <c r="J12" s="14">
        <v>-0.54545454545454541</v>
      </c>
      <c r="K12" s="12">
        <v>42</v>
      </c>
      <c r="L12" s="13">
        <v>9.5022624434389136E-2</v>
      </c>
      <c r="M12" s="12">
        <v>33</v>
      </c>
      <c r="N12" s="13">
        <v>9.1922005571030641E-2</v>
      </c>
      <c r="O12" s="14">
        <v>0.27272727272727271</v>
      </c>
    </row>
    <row r="13" spans="2:15" ht="15" thickBot="1">
      <c r="B13" s="52"/>
      <c r="C13" s="53" t="s">
        <v>16</v>
      </c>
      <c r="D13" s="16">
        <v>0</v>
      </c>
      <c r="E13" s="17">
        <v>0</v>
      </c>
      <c r="F13" s="16">
        <v>2</v>
      </c>
      <c r="G13" s="17">
        <v>3.7037037037037035E-2</v>
      </c>
      <c r="H13" s="18">
        <v>-1</v>
      </c>
      <c r="I13" s="16">
        <v>10</v>
      </c>
      <c r="J13" s="18">
        <v>-1</v>
      </c>
      <c r="K13" s="16">
        <v>25</v>
      </c>
      <c r="L13" s="17">
        <v>5.6561085972850679E-2</v>
      </c>
      <c r="M13" s="16">
        <v>18</v>
      </c>
      <c r="N13" s="17">
        <v>5.0139275766016712E-2</v>
      </c>
      <c r="O13" s="18">
        <v>0.38888888888888884</v>
      </c>
    </row>
    <row r="14" spans="2:15" ht="15" thickBot="1">
      <c r="B14" s="52"/>
      <c r="C14" s="54" t="s">
        <v>11</v>
      </c>
      <c r="D14" s="12">
        <v>6</v>
      </c>
      <c r="E14" s="13">
        <v>8.6956521739130432E-2</v>
      </c>
      <c r="F14" s="12">
        <v>6</v>
      </c>
      <c r="G14" s="13">
        <v>0.1111111111111111</v>
      </c>
      <c r="H14" s="14">
        <v>0</v>
      </c>
      <c r="I14" s="12">
        <v>2</v>
      </c>
      <c r="J14" s="14">
        <v>2</v>
      </c>
      <c r="K14" s="12">
        <v>24</v>
      </c>
      <c r="L14" s="13">
        <v>5.4298642533936653E-2</v>
      </c>
      <c r="M14" s="12">
        <v>14</v>
      </c>
      <c r="N14" s="13">
        <v>3.8997214484679667E-2</v>
      </c>
      <c r="O14" s="14">
        <v>0.71428571428571419</v>
      </c>
    </row>
    <row r="15" spans="2:15" ht="15" thickBot="1">
      <c r="B15" s="52"/>
      <c r="C15" s="55" t="s">
        <v>17</v>
      </c>
      <c r="D15" s="16">
        <v>3</v>
      </c>
      <c r="E15" s="17">
        <v>4.3478260869565216E-2</v>
      </c>
      <c r="F15" s="16">
        <v>1</v>
      </c>
      <c r="G15" s="17">
        <v>1.8518518518518517E-2</v>
      </c>
      <c r="H15" s="18">
        <v>2</v>
      </c>
      <c r="I15" s="16">
        <v>6</v>
      </c>
      <c r="J15" s="18">
        <v>-0.5</v>
      </c>
      <c r="K15" s="16">
        <v>18</v>
      </c>
      <c r="L15" s="17">
        <v>4.072398190045249E-2</v>
      </c>
      <c r="M15" s="16">
        <v>12</v>
      </c>
      <c r="N15" s="17">
        <v>3.3426183844011144E-2</v>
      </c>
      <c r="O15" s="18">
        <v>0.5</v>
      </c>
    </row>
    <row r="16" spans="2:15" ht="15" thickBot="1">
      <c r="B16" s="52"/>
      <c r="C16" s="11" t="s">
        <v>72</v>
      </c>
      <c r="D16" s="12">
        <v>0</v>
      </c>
      <c r="E16" s="13">
        <v>0</v>
      </c>
      <c r="F16" s="12">
        <v>4</v>
      </c>
      <c r="G16" s="13">
        <v>7.407407407407407E-2</v>
      </c>
      <c r="H16" s="14">
        <v>-1</v>
      </c>
      <c r="I16" s="12">
        <v>0</v>
      </c>
      <c r="J16" s="14"/>
      <c r="K16" s="12">
        <v>17</v>
      </c>
      <c r="L16" s="13">
        <v>3.8461538461538464E-2</v>
      </c>
      <c r="M16" s="12">
        <v>8</v>
      </c>
      <c r="N16" s="13">
        <v>2.2284122562674095E-2</v>
      </c>
      <c r="O16" s="14">
        <v>1.125</v>
      </c>
    </row>
    <row r="17" spans="2:15" ht="15" thickBot="1">
      <c r="B17" s="52"/>
      <c r="C17" s="55" t="s">
        <v>29</v>
      </c>
      <c r="D17" s="16">
        <v>10</v>
      </c>
      <c r="E17" s="17">
        <v>0.14492753623188406</v>
      </c>
      <c r="F17" s="16">
        <v>14</v>
      </c>
      <c r="G17" s="17">
        <v>0.25925925925925924</v>
      </c>
      <c r="H17" s="18">
        <v>-0.2857142857142857</v>
      </c>
      <c r="I17" s="16">
        <v>10</v>
      </c>
      <c r="J17" s="18">
        <v>0.15384615384615385</v>
      </c>
      <c r="K17" s="16">
        <v>87</v>
      </c>
      <c r="L17" s="17">
        <v>0.19683257918552036</v>
      </c>
      <c r="M17" s="16">
        <v>81</v>
      </c>
      <c r="N17" s="17">
        <v>0.22562674094707522</v>
      </c>
      <c r="O17" s="18">
        <v>7.4074074074074181E-2</v>
      </c>
    </row>
    <row r="18" spans="2:15" ht="15" thickBot="1">
      <c r="B18" s="19" t="s">
        <v>33</v>
      </c>
      <c r="C18" s="19" t="s">
        <v>30</v>
      </c>
      <c r="D18" s="20">
        <v>69</v>
      </c>
      <c r="E18" s="21">
        <v>1</v>
      </c>
      <c r="F18" s="20">
        <v>54</v>
      </c>
      <c r="G18" s="21">
        <v>1</v>
      </c>
      <c r="H18" s="22">
        <v>0.27777777777777768</v>
      </c>
      <c r="I18" s="20">
        <v>65</v>
      </c>
      <c r="J18" s="21">
        <v>6.1538461538461542E-2</v>
      </c>
      <c r="K18" s="20">
        <v>442</v>
      </c>
      <c r="L18" s="21">
        <v>1</v>
      </c>
      <c r="M18" s="20">
        <v>359</v>
      </c>
      <c r="N18" s="21">
        <v>1</v>
      </c>
      <c r="O18" s="22">
        <v>0.23119777158774379</v>
      </c>
    </row>
    <row r="19" spans="2:15" ht="15" thickBot="1">
      <c r="B19" s="51"/>
      <c r="C19" s="11" t="s">
        <v>8</v>
      </c>
      <c r="D19" s="12">
        <v>175</v>
      </c>
      <c r="E19" s="13">
        <v>9.9150141643059492E-2</v>
      </c>
      <c r="F19" s="12">
        <v>215</v>
      </c>
      <c r="G19" s="13">
        <v>0.12456546929316338</v>
      </c>
      <c r="H19" s="14">
        <v>-0.18604651162790697</v>
      </c>
      <c r="I19" s="12">
        <v>506</v>
      </c>
      <c r="J19" s="14">
        <v>-0.6541501976284585</v>
      </c>
      <c r="K19" s="12">
        <v>4350</v>
      </c>
      <c r="L19" s="13">
        <v>0.19217176179537021</v>
      </c>
      <c r="M19" s="12">
        <v>3775</v>
      </c>
      <c r="N19" s="13">
        <v>0.20292425952803311</v>
      </c>
      <c r="O19" s="14">
        <v>0.15231788079470188</v>
      </c>
    </row>
    <row r="20" spans="2:15" ht="15" thickBot="1">
      <c r="B20" s="52"/>
      <c r="C20" s="15" t="s">
        <v>10</v>
      </c>
      <c r="D20" s="16">
        <v>236</v>
      </c>
      <c r="E20" s="17">
        <v>0.13371104815864024</v>
      </c>
      <c r="F20" s="16">
        <v>276</v>
      </c>
      <c r="G20" s="17">
        <v>0.15990730011587487</v>
      </c>
      <c r="H20" s="18">
        <v>-0.14492753623188404</v>
      </c>
      <c r="I20" s="16">
        <v>240</v>
      </c>
      <c r="J20" s="18">
        <v>-1.6666666666666718E-2</v>
      </c>
      <c r="K20" s="16">
        <v>3895</v>
      </c>
      <c r="L20" s="17">
        <v>0.17207103728573953</v>
      </c>
      <c r="M20" s="16">
        <v>3802</v>
      </c>
      <c r="N20" s="17">
        <v>0.20437563833790248</v>
      </c>
      <c r="O20" s="18">
        <v>2.4460810099947494E-2</v>
      </c>
    </row>
    <row r="21" spans="2:15" ht="15" thickBot="1">
      <c r="B21" s="52"/>
      <c r="C21" s="11" t="s">
        <v>9</v>
      </c>
      <c r="D21" s="12">
        <v>408</v>
      </c>
      <c r="E21" s="13">
        <v>0.2311614730878187</v>
      </c>
      <c r="F21" s="12">
        <v>296</v>
      </c>
      <c r="G21" s="13">
        <v>0.17149478563151796</v>
      </c>
      <c r="H21" s="14">
        <v>0.37837837837837829</v>
      </c>
      <c r="I21" s="12">
        <v>459</v>
      </c>
      <c r="J21" s="14">
        <v>-0.11111111111111116</v>
      </c>
      <c r="K21" s="12">
        <v>3884</v>
      </c>
      <c r="L21" s="13">
        <v>0.17158508570418801</v>
      </c>
      <c r="M21" s="12">
        <v>2348</v>
      </c>
      <c r="N21" s="13">
        <v>0.12621620168789979</v>
      </c>
      <c r="O21" s="14">
        <v>0.6541737649063033</v>
      </c>
    </row>
    <row r="22" spans="2:15" ht="15" thickBot="1">
      <c r="B22" s="52"/>
      <c r="C22" s="53" t="s">
        <v>3</v>
      </c>
      <c r="D22" s="16">
        <v>304</v>
      </c>
      <c r="E22" s="17">
        <v>0.17223796033994335</v>
      </c>
      <c r="F22" s="16">
        <v>366</v>
      </c>
      <c r="G22" s="17">
        <v>0.21205098493626884</v>
      </c>
      <c r="H22" s="18">
        <v>-0.1693989071038251</v>
      </c>
      <c r="I22" s="16">
        <v>308</v>
      </c>
      <c r="J22" s="18">
        <v>-1.2987012987012991E-2</v>
      </c>
      <c r="K22" s="16">
        <v>3687</v>
      </c>
      <c r="L22" s="17">
        <v>0.16288213465276552</v>
      </c>
      <c r="M22" s="16">
        <v>2960</v>
      </c>
      <c r="N22" s="17">
        <v>0.15911412137827233</v>
      </c>
      <c r="O22" s="18">
        <v>0.24560810810810807</v>
      </c>
    </row>
    <row r="23" spans="2:15" ht="15" thickBot="1">
      <c r="B23" s="52"/>
      <c r="C23" s="54" t="s">
        <v>4</v>
      </c>
      <c r="D23" s="12">
        <v>353</v>
      </c>
      <c r="E23" s="13">
        <v>0.2</v>
      </c>
      <c r="F23" s="12">
        <v>337</v>
      </c>
      <c r="G23" s="13">
        <v>0.19524913093858634</v>
      </c>
      <c r="H23" s="14">
        <v>4.7477744807121747E-2</v>
      </c>
      <c r="I23" s="12">
        <v>376</v>
      </c>
      <c r="J23" s="14">
        <v>-6.1170212765957466E-2</v>
      </c>
      <c r="K23" s="12">
        <v>3488</v>
      </c>
      <c r="L23" s="13">
        <v>0.15409082876833363</v>
      </c>
      <c r="M23" s="12">
        <v>2929</v>
      </c>
      <c r="N23" s="13">
        <v>0.15744772348545932</v>
      </c>
      <c r="O23" s="14">
        <v>0.19085011949470809</v>
      </c>
    </row>
    <row r="24" spans="2:15" ht="15" thickBot="1">
      <c r="B24" s="52"/>
      <c r="C24" s="55" t="s">
        <v>11</v>
      </c>
      <c r="D24" s="16">
        <v>73</v>
      </c>
      <c r="E24" s="17">
        <v>4.1359773371104816E-2</v>
      </c>
      <c r="F24" s="16">
        <v>83</v>
      </c>
      <c r="G24" s="17">
        <v>4.8088064889918888E-2</v>
      </c>
      <c r="H24" s="18">
        <v>-0.12048192771084343</v>
      </c>
      <c r="I24" s="16">
        <v>169</v>
      </c>
      <c r="J24" s="18">
        <v>-0.56804733727810652</v>
      </c>
      <c r="K24" s="16">
        <v>1609</v>
      </c>
      <c r="L24" s="17">
        <v>7.1081463156034641E-2</v>
      </c>
      <c r="M24" s="16">
        <v>1231</v>
      </c>
      <c r="N24" s="17">
        <v>6.6172122775896361E-2</v>
      </c>
      <c r="O24" s="18">
        <v>0.30706742485783911</v>
      </c>
    </row>
    <row r="25" spans="2:15" ht="15" thickBot="1">
      <c r="B25" s="52"/>
      <c r="C25" s="11" t="s">
        <v>12</v>
      </c>
      <c r="D25" s="12">
        <v>198</v>
      </c>
      <c r="E25" s="13">
        <v>0.11218130311614731</v>
      </c>
      <c r="F25" s="12">
        <v>109</v>
      </c>
      <c r="G25" s="13">
        <v>6.3151796060254922E-2</v>
      </c>
      <c r="H25" s="14">
        <v>0.8165137614678899</v>
      </c>
      <c r="I25" s="12">
        <v>181</v>
      </c>
      <c r="J25" s="14">
        <v>9.3922651933701751E-2</v>
      </c>
      <c r="K25" s="12">
        <v>1477</v>
      </c>
      <c r="L25" s="13">
        <v>6.5250044177416505E-2</v>
      </c>
      <c r="M25" s="12">
        <v>1234</v>
      </c>
      <c r="N25" s="13">
        <v>6.6333387088104073E-2</v>
      </c>
      <c r="O25" s="14">
        <v>0.19692058346839536</v>
      </c>
    </row>
    <row r="26" spans="2:15" ht="15" thickBot="1">
      <c r="B26" s="52"/>
      <c r="C26" s="55" t="s">
        <v>54</v>
      </c>
      <c r="D26" s="16">
        <v>7</v>
      </c>
      <c r="E26" s="17">
        <v>3.9660056657223799E-3</v>
      </c>
      <c r="F26" s="16">
        <v>30</v>
      </c>
      <c r="G26" s="17">
        <v>1.7381228273464659E-2</v>
      </c>
      <c r="H26" s="18">
        <v>-0.76666666666666661</v>
      </c>
      <c r="I26" s="16">
        <v>19</v>
      </c>
      <c r="J26" s="18">
        <v>-0.63157894736842102</v>
      </c>
      <c r="K26" s="16">
        <v>153</v>
      </c>
      <c r="L26" s="17">
        <v>6.7591447252164693E-3</v>
      </c>
      <c r="M26" s="16">
        <v>199</v>
      </c>
      <c r="N26" s="17">
        <v>1.0697199376444659E-2</v>
      </c>
      <c r="O26" s="18">
        <v>-0.23115577889447236</v>
      </c>
    </row>
    <row r="27" spans="2:15" ht="15" thickBot="1">
      <c r="B27" s="56"/>
      <c r="C27" s="11" t="s">
        <v>29</v>
      </c>
      <c r="D27" s="12">
        <f>+D28-SUM(D19:D26)</f>
        <v>11</v>
      </c>
      <c r="E27" s="13">
        <f>+E28-SUM(E19:E26)</f>
        <v>6.232294617563694E-3</v>
      </c>
      <c r="F27" s="12">
        <f>+F28-SUM(F19:F26)</f>
        <v>14</v>
      </c>
      <c r="G27" s="13">
        <f>+G28-SUM(G19:G26)</f>
        <v>8.1112398609501923E-3</v>
      </c>
      <c r="H27" s="14">
        <f>+D27/F27-1</f>
        <v>-0.2142857142857143</v>
      </c>
      <c r="I27" s="12">
        <f>+I28-SUM(I20:I26)</f>
        <v>519</v>
      </c>
      <c r="J27" s="14">
        <f>+D27/I27-1</f>
        <v>-0.97880539499036612</v>
      </c>
      <c r="K27" s="12">
        <f>+K28-SUM(K19:K26)</f>
        <v>93</v>
      </c>
      <c r="L27" s="13">
        <f>+L28-SUM(L19:L26)</f>
        <v>4.1084997349355445E-3</v>
      </c>
      <c r="M27" s="12">
        <f>+M28-SUM(M19:M26)</f>
        <v>125</v>
      </c>
      <c r="N27" s="13">
        <f>+N28-SUM(N19:N26)</f>
        <v>6.7193463419878974E-3</v>
      </c>
      <c r="O27" s="14">
        <f>+K27/M27-1</f>
        <v>-0.25600000000000001</v>
      </c>
    </row>
    <row r="28" spans="2:15" ht="15" thickBot="1">
      <c r="B28" s="19" t="s">
        <v>34</v>
      </c>
      <c r="C28" s="19" t="s">
        <v>30</v>
      </c>
      <c r="D28" s="20">
        <v>1765</v>
      </c>
      <c r="E28" s="21">
        <v>1</v>
      </c>
      <c r="F28" s="20">
        <v>1726</v>
      </c>
      <c r="G28" s="21">
        <v>1</v>
      </c>
      <c r="H28" s="22">
        <v>2.2595596755504044E-2</v>
      </c>
      <c r="I28" s="20">
        <v>2271</v>
      </c>
      <c r="J28" s="21">
        <v>-0.22280933509467193</v>
      </c>
      <c r="K28" s="20">
        <v>22636</v>
      </c>
      <c r="L28" s="21">
        <v>1</v>
      </c>
      <c r="M28" s="20">
        <v>18603</v>
      </c>
      <c r="N28" s="21">
        <v>1</v>
      </c>
      <c r="O28" s="22">
        <v>0.21679299037789601</v>
      </c>
    </row>
    <row r="29" spans="2:15" ht="15" thickBot="1">
      <c r="B29" s="19" t="s">
        <v>44</v>
      </c>
      <c r="C29" s="19" t="s">
        <v>30</v>
      </c>
      <c r="D29" s="20">
        <v>8</v>
      </c>
      <c r="E29" s="21">
        <v>1</v>
      </c>
      <c r="F29" s="20">
        <v>2</v>
      </c>
      <c r="G29" s="21">
        <v>1</v>
      </c>
      <c r="H29" s="22">
        <v>3</v>
      </c>
      <c r="I29" s="20">
        <v>2</v>
      </c>
      <c r="J29" s="21">
        <v>3</v>
      </c>
      <c r="K29" s="20">
        <v>24</v>
      </c>
      <c r="L29" s="21">
        <v>1</v>
      </c>
      <c r="M29" s="20">
        <v>12</v>
      </c>
      <c r="N29" s="21">
        <v>1</v>
      </c>
      <c r="O29" s="22">
        <v>1</v>
      </c>
    </row>
    <row r="30" spans="2:15" ht="15" thickBot="1">
      <c r="B30" s="104"/>
      <c r="C30" s="105" t="s">
        <v>30</v>
      </c>
      <c r="D30" s="23">
        <v>1842</v>
      </c>
      <c r="E30" s="24">
        <v>1</v>
      </c>
      <c r="F30" s="23">
        <v>1782</v>
      </c>
      <c r="G30" s="24">
        <v>1</v>
      </c>
      <c r="H30" s="25">
        <v>3.3670033670033739E-2</v>
      </c>
      <c r="I30" s="23">
        <v>2338</v>
      </c>
      <c r="J30" s="25">
        <v>-0.21214713430282295</v>
      </c>
      <c r="K30" s="23">
        <v>23102</v>
      </c>
      <c r="L30" s="24">
        <v>1</v>
      </c>
      <c r="M30" s="23">
        <v>18974</v>
      </c>
      <c r="N30" s="24">
        <v>1</v>
      </c>
      <c r="O30" s="25">
        <v>0.21756087277326874</v>
      </c>
    </row>
    <row r="31" spans="2:15" ht="14.4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3" spans="2:15" ht="14.25" customHeight="1">
      <c r="B33" s="28"/>
      <c r="C33" s="28"/>
      <c r="D33" s="28"/>
      <c r="E33" s="28"/>
      <c r="F33" s="28"/>
      <c r="G33" s="28"/>
      <c r="H33" s="28"/>
      <c r="I33" s="28"/>
      <c r="J33" s="28"/>
    </row>
    <row r="34" spans="2:15">
      <c r="B34" s="28"/>
      <c r="C34" s="28"/>
      <c r="D34" s="28"/>
      <c r="E34" s="28"/>
      <c r="F34" s="28"/>
      <c r="G34" s="28"/>
      <c r="H34" s="28"/>
      <c r="I34" s="28"/>
      <c r="J34" s="28"/>
    </row>
    <row r="35" spans="2:15">
      <c r="B35" s="81" t="s">
        <v>35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</row>
    <row r="36" spans="2:15" ht="15" customHeight="1" thickBot="1">
      <c r="B36" s="82" t="s">
        <v>36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2:15" ht="14.45" customHeight="1">
      <c r="B37" s="112" t="s">
        <v>21</v>
      </c>
      <c r="C37" s="114" t="s">
        <v>1</v>
      </c>
      <c r="D37" s="116" t="s">
        <v>103</v>
      </c>
      <c r="E37" s="91"/>
      <c r="F37" s="91"/>
      <c r="G37" s="91"/>
      <c r="H37" s="90"/>
      <c r="I37" s="89" t="s">
        <v>100</v>
      </c>
      <c r="J37" s="90"/>
      <c r="K37" s="89" t="s">
        <v>107</v>
      </c>
      <c r="L37" s="91"/>
      <c r="M37" s="91"/>
      <c r="N37" s="91"/>
      <c r="O37" s="92"/>
    </row>
    <row r="38" spans="2:15" ht="14.45" customHeight="1" thickBot="1">
      <c r="B38" s="113"/>
      <c r="C38" s="115"/>
      <c r="D38" s="100" t="s">
        <v>104</v>
      </c>
      <c r="E38" s="94"/>
      <c r="F38" s="94"/>
      <c r="G38" s="94"/>
      <c r="H38" s="101"/>
      <c r="I38" s="93" t="s">
        <v>101</v>
      </c>
      <c r="J38" s="101"/>
      <c r="K38" s="93" t="s">
        <v>108</v>
      </c>
      <c r="L38" s="94"/>
      <c r="M38" s="94"/>
      <c r="N38" s="94"/>
      <c r="O38" s="95"/>
    </row>
    <row r="39" spans="2:15" ht="14.45" customHeight="1">
      <c r="B39" s="113"/>
      <c r="C39" s="115"/>
      <c r="D39" s="96">
        <v>2026</v>
      </c>
      <c r="E39" s="97"/>
      <c r="F39" s="96">
        <v>2025</v>
      </c>
      <c r="G39" s="97"/>
      <c r="H39" s="85" t="s">
        <v>22</v>
      </c>
      <c r="I39" s="87">
        <v>2026</v>
      </c>
      <c r="J39" s="87" t="s">
        <v>105</v>
      </c>
      <c r="K39" s="96">
        <v>2026</v>
      </c>
      <c r="L39" s="97"/>
      <c r="M39" s="96">
        <v>2025</v>
      </c>
      <c r="N39" s="97"/>
      <c r="O39" s="85" t="s">
        <v>22</v>
      </c>
    </row>
    <row r="40" spans="2:15" ht="14.45" customHeight="1" thickBot="1">
      <c r="B40" s="108" t="s">
        <v>21</v>
      </c>
      <c r="C40" s="110" t="s">
        <v>24</v>
      </c>
      <c r="D40" s="98"/>
      <c r="E40" s="99"/>
      <c r="F40" s="98"/>
      <c r="G40" s="99"/>
      <c r="H40" s="86"/>
      <c r="I40" s="88"/>
      <c r="J40" s="88"/>
      <c r="K40" s="98"/>
      <c r="L40" s="99"/>
      <c r="M40" s="98"/>
      <c r="N40" s="99"/>
      <c r="O40" s="86"/>
    </row>
    <row r="41" spans="2:15" ht="14.45" customHeight="1">
      <c r="B41" s="108"/>
      <c r="C41" s="110"/>
      <c r="D41" s="4" t="s">
        <v>25</v>
      </c>
      <c r="E41" s="5" t="s">
        <v>2</v>
      </c>
      <c r="F41" s="4" t="s">
        <v>25</v>
      </c>
      <c r="G41" s="5" t="s">
        <v>2</v>
      </c>
      <c r="H41" s="83" t="s">
        <v>26</v>
      </c>
      <c r="I41" s="6" t="s">
        <v>25</v>
      </c>
      <c r="J41" s="102" t="s">
        <v>106</v>
      </c>
      <c r="K41" s="4" t="s">
        <v>25</v>
      </c>
      <c r="L41" s="5" t="s">
        <v>2</v>
      </c>
      <c r="M41" s="4" t="s">
        <v>25</v>
      </c>
      <c r="N41" s="5" t="s">
        <v>2</v>
      </c>
      <c r="O41" s="83" t="s">
        <v>26</v>
      </c>
    </row>
    <row r="42" spans="2:15" ht="14.45" customHeight="1" thickBot="1">
      <c r="B42" s="109"/>
      <c r="C42" s="111"/>
      <c r="D42" s="7" t="s">
        <v>27</v>
      </c>
      <c r="E42" s="8" t="s">
        <v>28</v>
      </c>
      <c r="F42" s="7" t="s">
        <v>27</v>
      </c>
      <c r="G42" s="8" t="s">
        <v>28</v>
      </c>
      <c r="H42" s="84"/>
      <c r="I42" s="9" t="s">
        <v>27</v>
      </c>
      <c r="J42" s="103"/>
      <c r="K42" s="7" t="s">
        <v>27</v>
      </c>
      <c r="L42" s="8" t="s">
        <v>28</v>
      </c>
      <c r="M42" s="7" t="s">
        <v>27</v>
      </c>
      <c r="N42" s="8" t="s">
        <v>28</v>
      </c>
      <c r="O42" s="84"/>
    </row>
    <row r="43" spans="2:15" ht="14.45" hidden="1" customHeight="1" thickBot="1">
      <c r="B43" s="51"/>
      <c r="C43" s="11" t="s">
        <v>12</v>
      </c>
      <c r="D43" s="12"/>
      <c r="E43" s="13"/>
      <c r="F43" s="12"/>
      <c r="G43" s="13"/>
      <c r="H43" s="14"/>
      <c r="I43" s="12"/>
      <c r="J43" s="14"/>
    </row>
    <row r="44" spans="2:15" ht="14.45" customHeight="1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1</v>
      </c>
      <c r="N44" s="13">
        <v>1</v>
      </c>
      <c r="O44" s="14"/>
    </row>
    <row r="45" spans="2:15" ht="15" thickBot="1">
      <c r="B45" s="19" t="s">
        <v>33</v>
      </c>
      <c r="C45" s="19" t="s">
        <v>30</v>
      </c>
      <c r="D45" s="20"/>
      <c r="E45" s="21"/>
      <c r="F45" s="20"/>
      <c r="G45" s="21"/>
      <c r="H45" s="22"/>
      <c r="I45" s="20"/>
      <c r="J45" s="21"/>
      <c r="K45" s="20"/>
      <c r="L45" s="21"/>
      <c r="M45" s="20">
        <v>1</v>
      </c>
      <c r="N45" s="21">
        <v>1</v>
      </c>
      <c r="O45" s="22"/>
    </row>
    <row r="46" spans="2:15" ht="15" thickBot="1">
      <c r="B46" s="51"/>
      <c r="C46" s="11" t="s">
        <v>8</v>
      </c>
      <c r="D46" s="12">
        <v>128</v>
      </c>
      <c r="E46" s="13">
        <v>0.11091854419410745</v>
      </c>
      <c r="F46" s="12">
        <v>153</v>
      </c>
      <c r="G46" s="13">
        <v>0.12279293739967898</v>
      </c>
      <c r="H46" s="14">
        <v>-0.16339869281045749</v>
      </c>
      <c r="I46" s="12">
        <v>452</v>
      </c>
      <c r="J46" s="14">
        <v>-0.7168141592920354</v>
      </c>
      <c r="K46" s="12">
        <v>3748</v>
      </c>
      <c r="L46" s="13">
        <v>0.21925821925821926</v>
      </c>
      <c r="M46" s="12">
        <v>3103</v>
      </c>
      <c r="N46" s="13">
        <v>0.22679432831457388</v>
      </c>
      <c r="O46" s="14">
        <v>0.20786335804060596</v>
      </c>
    </row>
    <row r="47" spans="2:15" ht="15" thickBot="1">
      <c r="B47" s="52"/>
      <c r="C47" s="15" t="s">
        <v>9</v>
      </c>
      <c r="D47" s="16">
        <v>317</v>
      </c>
      <c r="E47" s="17">
        <v>0.27469670710571925</v>
      </c>
      <c r="F47" s="16">
        <v>226</v>
      </c>
      <c r="G47" s="17">
        <v>0.18138041733547353</v>
      </c>
      <c r="H47" s="18">
        <v>0.40265486725663724</v>
      </c>
      <c r="I47" s="16">
        <v>359</v>
      </c>
      <c r="J47" s="18">
        <v>-0.11699164345403901</v>
      </c>
      <c r="K47" s="16">
        <v>3177</v>
      </c>
      <c r="L47" s="17">
        <v>0.18585468585468584</v>
      </c>
      <c r="M47" s="16">
        <v>1596</v>
      </c>
      <c r="N47" s="17">
        <v>0.1166496126297325</v>
      </c>
      <c r="O47" s="18">
        <v>0.99060150375939848</v>
      </c>
    </row>
    <row r="48" spans="2:15" ht="15" customHeight="1" thickBot="1">
      <c r="B48" s="52"/>
      <c r="C48" s="11" t="s">
        <v>3</v>
      </c>
      <c r="D48" s="12">
        <v>247</v>
      </c>
      <c r="E48" s="13">
        <v>0.21403812824956672</v>
      </c>
      <c r="F48" s="12">
        <v>318</v>
      </c>
      <c r="G48" s="13">
        <v>0.2552166934189406</v>
      </c>
      <c r="H48" s="14">
        <v>-0.22327044025157228</v>
      </c>
      <c r="I48" s="12">
        <v>281</v>
      </c>
      <c r="J48" s="14">
        <v>-0.12099644128113884</v>
      </c>
      <c r="K48" s="12">
        <v>3172</v>
      </c>
      <c r="L48" s="13">
        <v>0.18556218556218557</v>
      </c>
      <c r="M48" s="12">
        <v>2528</v>
      </c>
      <c r="N48" s="13">
        <v>0.18476830872679434</v>
      </c>
      <c r="O48" s="14">
        <v>0.254746835443038</v>
      </c>
    </row>
    <row r="49" spans="2:15" ht="15" thickBot="1">
      <c r="B49" s="52"/>
      <c r="C49" s="53" t="s">
        <v>10</v>
      </c>
      <c r="D49" s="16">
        <v>142</v>
      </c>
      <c r="E49" s="17">
        <v>0.12305025996533796</v>
      </c>
      <c r="F49" s="16">
        <v>198</v>
      </c>
      <c r="G49" s="17">
        <v>0.15890850722311398</v>
      </c>
      <c r="H49" s="18">
        <v>-0.28282828282828287</v>
      </c>
      <c r="I49" s="16">
        <v>172</v>
      </c>
      <c r="J49" s="18">
        <v>-0.17441860465116277</v>
      </c>
      <c r="K49" s="16">
        <v>2972</v>
      </c>
      <c r="L49" s="17">
        <v>0.17386217386217387</v>
      </c>
      <c r="M49" s="16">
        <v>3074</v>
      </c>
      <c r="N49" s="17">
        <v>0.22467475515275545</v>
      </c>
      <c r="O49" s="18">
        <v>-3.3181522446323997E-2</v>
      </c>
    </row>
    <row r="50" spans="2:15" ht="15" customHeight="1" thickBot="1">
      <c r="B50" s="52"/>
      <c r="C50" s="54" t="s">
        <v>4</v>
      </c>
      <c r="D50" s="12">
        <v>235</v>
      </c>
      <c r="E50" s="13">
        <v>0.20363951473136915</v>
      </c>
      <c r="F50" s="12">
        <v>243</v>
      </c>
      <c r="G50" s="13">
        <v>0.19502407704654895</v>
      </c>
      <c r="H50" s="14">
        <v>-3.2921810699588439E-2</v>
      </c>
      <c r="I50" s="12">
        <v>227</v>
      </c>
      <c r="J50" s="14">
        <v>3.524229074889873E-2</v>
      </c>
      <c r="K50" s="12">
        <v>2420</v>
      </c>
      <c r="L50" s="13">
        <v>0.14157014157014158</v>
      </c>
      <c r="M50" s="12">
        <v>1989</v>
      </c>
      <c r="N50" s="13">
        <v>0.14537348340885836</v>
      </c>
      <c r="O50" s="14">
        <v>0.21669180492709894</v>
      </c>
    </row>
    <row r="51" spans="2:15" ht="15" thickBot="1">
      <c r="B51" s="52"/>
      <c r="C51" s="55" t="s">
        <v>11</v>
      </c>
      <c r="D51" s="16">
        <v>39</v>
      </c>
      <c r="E51" s="17">
        <v>3.3795493934142114E-2</v>
      </c>
      <c r="F51" s="16">
        <v>49</v>
      </c>
      <c r="G51" s="17">
        <v>3.9325842696629212E-2</v>
      </c>
      <c r="H51" s="18">
        <v>-0.20408163265306123</v>
      </c>
      <c r="I51" s="16">
        <v>128</v>
      </c>
      <c r="J51" s="18">
        <v>-0.6953125</v>
      </c>
      <c r="K51" s="16">
        <v>1248</v>
      </c>
      <c r="L51" s="17">
        <v>7.3008073008073007E-2</v>
      </c>
      <c r="M51" s="16">
        <v>958</v>
      </c>
      <c r="N51" s="17">
        <v>7.0019003069726651E-2</v>
      </c>
      <c r="O51" s="18">
        <v>0.30271398747390399</v>
      </c>
    </row>
    <row r="52" spans="2:15" ht="15" thickBot="1">
      <c r="B52" s="52"/>
      <c r="C52" s="11" t="s">
        <v>12</v>
      </c>
      <c r="D52" s="12">
        <v>39</v>
      </c>
      <c r="E52" s="13">
        <v>3.3795493934142114E-2</v>
      </c>
      <c r="F52" s="12">
        <v>31</v>
      </c>
      <c r="G52" s="13">
        <v>2.4879614767255216E-2</v>
      </c>
      <c r="H52" s="14">
        <v>0.25806451612903225</v>
      </c>
      <c r="I52" s="12">
        <v>44</v>
      </c>
      <c r="J52" s="14">
        <v>-0.11363636363636365</v>
      </c>
      <c r="K52" s="12">
        <v>209</v>
      </c>
      <c r="L52" s="13">
        <v>1.2226512226512226E-2</v>
      </c>
      <c r="M52" s="12">
        <v>240</v>
      </c>
      <c r="N52" s="13">
        <v>1.7541295132290601E-2</v>
      </c>
      <c r="O52" s="14">
        <v>-0.12916666666666665</v>
      </c>
    </row>
    <row r="53" spans="2:15" ht="15" thickBot="1">
      <c r="B53" s="52"/>
      <c r="C53" s="55" t="s">
        <v>54</v>
      </c>
      <c r="D53" s="16">
        <v>7</v>
      </c>
      <c r="E53" s="17">
        <v>6.0658578856152513E-3</v>
      </c>
      <c r="F53" s="16">
        <v>28</v>
      </c>
      <c r="G53" s="17">
        <v>2.247191011235955E-2</v>
      </c>
      <c r="H53" s="18">
        <v>-0.75</v>
      </c>
      <c r="I53" s="16">
        <v>14</v>
      </c>
      <c r="J53" s="18">
        <v>-0.5</v>
      </c>
      <c r="K53" s="16">
        <v>147</v>
      </c>
      <c r="L53" s="17">
        <v>8.5995085995085995E-3</v>
      </c>
      <c r="M53" s="16">
        <v>194</v>
      </c>
      <c r="N53" s="17">
        <v>1.4179213565268236E-2</v>
      </c>
      <c r="O53" s="18">
        <v>-0.24226804123711343</v>
      </c>
    </row>
    <row r="54" spans="2:15" ht="15" thickBot="1">
      <c r="B54" s="56"/>
      <c r="C54" s="11" t="s">
        <v>29</v>
      </c>
      <c r="D54" s="12">
        <v>0</v>
      </c>
      <c r="E54" s="13">
        <v>0</v>
      </c>
      <c r="F54" s="12">
        <v>0</v>
      </c>
      <c r="G54" s="13">
        <v>0</v>
      </c>
      <c r="H54" s="14"/>
      <c r="I54" s="12">
        <v>0</v>
      </c>
      <c r="J54" s="14"/>
      <c r="K54" s="12">
        <v>1</v>
      </c>
      <c r="L54" s="13">
        <v>5.8500058500058502E-5</v>
      </c>
      <c r="M54" s="12">
        <v>0</v>
      </c>
      <c r="N54" s="13">
        <v>0</v>
      </c>
      <c r="O54" s="14"/>
    </row>
    <row r="55" spans="2:15" ht="15" thickBot="1">
      <c r="B55" s="19" t="s">
        <v>34</v>
      </c>
      <c r="C55" s="19" t="s">
        <v>30</v>
      </c>
      <c r="D55" s="20">
        <v>1154</v>
      </c>
      <c r="E55" s="21">
        <v>1</v>
      </c>
      <c r="F55" s="20">
        <v>1246</v>
      </c>
      <c r="G55" s="21">
        <v>1</v>
      </c>
      <c r="H55" s="22">
        <v>-7.3836276083467101E-2</v>
      </c>
      <c r="I55" s="20">
        <v>1677</v>
      </c>
      <c r="J55" s="21">
        <v>-0.31186642814549792</v>
      </c>
      <c r="K55" s="20">
        <v>17094</v>
      </c>
      <c r="L55" s="21">
        <v>1</v>
      </c>
      <c r="M55" s="20">
        <v>13682</v>
      </c>
      <c r="N55" s="21">
        <v>1</v>
      </c>
      <c r="O55" s="22">
        <v>0.24937874579739794</v>
      </c>
    </row>
    <row r="56" spans="2:15" ht="15" thickBot="1">
      <c r="B56" s="19" t="s">
        <v>44</v>
      </c>
      <c r="C56" s="19" t="s">
        <v>30</v>
      </c>
      <c r="D56" s="20">
        <v>4</v>
      </c>
      <c r="E56" s="21">
        <v>1</v>
      </c>
      <c r="F56" s="20">
        <v>2</v>
      </c>
      <c r="G56" s="21">
        <v>1</v>
      </c>
      <c r="H56" s="22">
        <v>1</v>
      </c>
      <c r="I56" s="20">
        <v>1</v>
      </c>
      <c r="J56" s="21">
        <v>3</v>
      </c>
      <c r="K56" s="20">
        <v>17</v>
      </c>
      <c r="L56" s="21">
        <v>1</v>
      </c>
      <c r="M56" s="20">
        <v>10</v>
      </c>
      <c r="N56" s="21">
        <v>1</v>
      </c>
      <c r="O56" s="22">
        <v>0.7</v>
      </c>
    </row>
    <row r="57" spans="2:15" ht="15" thickBot="1">
      <c r="B57" s="104"/>
      <c r="C57" s="105" t="s">
        <v>30</v>
      </c>
      <c r="D57" s="23">
        <v>1158</v>
      </c>
      <c r="E57" s="24">
        <v>1</v>
      </c>
      <c r="F57" s="23">
        <v>1248</v>
      </c>
      <c r="G57" s="24">
        <v>1</v>
      </c>
      <c r="H57" s="25">
        <v>-7.2115384615384581E-2</v>
      </c>
      <c r="I57" s="23">
        <v>1678</v>
      </c>
      <c r="J57" s="25">
        <v>-0.30989272943980928</v>
      </c>
      <c r="K57" s="23">
        <v>17111</v>
      </c>
      <c r="L57" s="24">
        <v>1</v>
      </c>
      <c r="M57" s="23">
        <v>13693</v>
      </c>
      <c r="N57" s="24">
        <v>1</v>
      </c>
      <c r="O57" s="25">
        <v>0.24961659241948442</v>
      </c>
    </row>
    <row r="58" spans="2:15">
      <c r="B58" s="65" t="s">
        <v>56</v>
      </c>
      <c r="C58" s="26"/>
      <c r="D58" s="1"/>
      <c r="E58" s="1"/>
      <c r="F58" s="1"/>
      <c r="G58" s="1"/>
      <c r="H58" s="59"/>
      <c r="I58" s="59"/>
      <c r="J58" s="59"/>
    </row>
    <row r="59" spans="2:15">
      <c r="B59" s="66" t="s">
        <v>57</v>
      </c>
      <c r="C59" s="1"/>
      <c r="D59" s="1"/>
      <c r="E59" s="1"/>
      <c r="F59" s="1"/>
      <c r="G59" s="1"/>
    </row>
    <row r="61" spans="2:15">
      <c r="B61" s="81" t="s">
        <v>42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</row>
    <row r="62" spans="2:15" ht="15" customHeight="1" thickBot="1">
      <c r="B62" s="82" t="s">
        <v>43</v>
      </c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</row>
    <row r="63" spans="2:15">
      <c r="B63" s="112" t="s">
        <v>21</v>
      </c>
      <c r="C63" s="114" t="s">
        <v>1</v>
      </c>
      <c r="D63" s="116" t="s">
        <v>103</v>
      </c>
      <c r="E63" s="91"/>
      <c r="F63" s="91"/>
      <c r="G63" s="91"/>
      <c r="H63" s="90"/>
      <c r="I63" s="89" t="s">
        <v>100</v>
      </c>
      <c r="J63" s="90"/>
      <c r="K63" s="89" t="s">
        <v>107</v>
      </c>
      <c r="L63" s="91"/>
      <c r="M63" s="91"/>
      <c r="N63" s="91"/>
      <c r="O63" s="92"/>
    </row>
    <row r="64" spans="2:15" ht="15" thickBot="1">
      <c r="B64" s="113"/>
      <c r="C64" s="115"/>
      <c r="D64" s="100" t="s">
        <v>104</v>
      </c>
      <c r="E64" s="94"/>
      <c r="F64" s="94"/>
      <c r="G64" s="94"/>
      <c r="H64" s="101"/>
      <c r="I64" s="93" t="s">
        <v>101</v>
      </c>
      <c r="J64" s="101"/>
      <c r="K64" s="93" t="s">
        <v>108</v>
      </c>
      <c r="L64" s="94"/>
      <c r="M64" s="94"/>
      <c r="N64" s="94"/>
      <c r="O64" s="95"/>
    </row>
    <row r="65" spans="2:15" ht="15" customHeight="1">
      <c r="B65" s="113"/>
      <c r="C65" s="115"/>
      <c r="D65" s="96">
        <v>2026</v>
      </c>
      <c r="E65" s="97"/>
      <c r="F65" s="96">
        <v>2025</v>
      </c>
      <c r="G65" s="97"/>
      <c r="H65" s="85" t="s">
        <v>22</v>
      </c>
      <c r="I65" s="87">
        <v>2026</v>
      </c>
      <c r="J65" s="87" t="s">
        <v>105</v>
      </c>
      <c r="K65" s="96">
        <v>2026</v>
      </c>
      <c r="L65" s="97"/>
      <c r="M65" s="96">
        <v>2025</v>
      </c>
      <c r="N65" s="97"/>
      <c r="O65" s="85" t="s">
        <v>22</v>
      </c>
    </row>
    <row r="66" spans="2:15" ht="15" customHeight="1" thickBot="1">
      <c r="B66" s="108" t="s">
        <v>21</v>
      </c>
      <c r="C66" s="110" t="s">
        <v>24</v>
      </c>
      <c r="D66" s="98"/>
      <c r="E66" s="99"/>
      <c r="F66" s="98"/>
      <c r="G66" s="99"/>
      <c r="H66" s="86"/>
      <c r="I66" s="88"/>
      <c r="J66" s="88"/>
      <c r="K66" s="98"/>
      <c r="L66" s="99"/>
      <c r="M66" s="98"/>
      <c r="N66" s="99"/>
      <c r="O66" s="86"/>
    </row>
    <row r="67" spans="2:15" ht="15" customHeight="1">
      <c r="B67" s="108"/>
      <c r="C67" s="110"/>
      <c r="D67" s="4" t="s">
        <v>25</v>
      </c>
      <c r="E67" s="5" t="s">
        <v>2</v>
      </c>
      <c r="F67" s="4" t="s">
        <v>25</v>
      </c>
      <c r="G67" s="5" t="s">
        <v>2</v>
      </c>
      <c r="H67" s="83" t="s">
        <v>26</v>
      </c>
      <c r="I67" s="6" t="s">
        <v>25</v>
      </c>
      <c r="J67" s="102" t="s">
        <v>106</v>
      </c>
      <c r="K67" s="4" t="s">
        <v>25</v>
      </c>
      <c r="L67" s="5" t="s">
        <v>2</v>
      </c>
      <c r="M67" s="4" t="s">
        <v>25</v>
      </c>
      <c r="N67" s="5" t="s">
        <v>2</v>
      </c>
      <c r="O67" s="83" t="s">
        <v>26</v>
      </c>
    </row>
    <row r="68" spans="2:15" ht="26.25" thickBot="1">
      <c r="B68" s="109"/>
      <c r="C68" s="111"/>
      <c r="D68" s="7" t="s">
        <v>27</v>
      </c>
      <c r="E68" s="8" t="s">
        <v>28</v>
      </c>
      <c r="F68" s="7" t="s">
        <v>27</v>
      </c>
      <c r="G68" s="8" t="s">
        <v>28</v>
      </c>
      <c r="H68" s="84"/>
      <c r="I68" s="9" t="s">
        <v>27</v>
      </c>
      <c r="J68" s="103"/>
      <c r="K68" s="7" t="s">
        <v>27</v>
      </c>
      <c r="L68" s="8" t="s">
        <v>28</v>
      </c>
      <c r="M68" s="7" t="s">
        <v>27</v>
      </c>
      <c r="N68" s="8" t="s">
        <v>28</v>
      </c>
      <c r="O68" s="84"/>
    </row>
    <row r="69" spans="2:15" ht="15" thickBot="1">
      <c r="B69" s="51"/>
      <c r="C69" s="11" t="s">
        <v>12</v>
      </c>
      <c r="D69" s="12">
        <v>162</v>
      </c>
      <c r="E69" s="13">
        <v>0.23684210526315788</v>
      </c>
      <c r="F69" s="12">
        <v>89</v>
      </c>
      <c r="G69" s="13">
        <v>0.16666666666666666</v>
      </c>
      <c r="H69" s="14">
        <v>0.8202247191011236</v>
      </c>
      <c r="I69" s="12">
        <v>145</v>
      </c>
      <c r="J69" s="14">
        <v>0.11724137931034484</v>
      </c>
      <c r="K69" s="12">
        <v>1316</v>
      </c>
      <c r="L69" s="13">
        <v>0.21966282757469538</v>
      </c>
      <c r="M69" s="12">
        <v>1053</v>
      </c>
      <c r="N69" s="13">
        <v>0.19939405415640976</v>
      </c>
      <c r="O69" s="14">
        <v>0.24976258309591648</v>
      </c>
    </row>
    <row r="70" spans="2:15" ht="15" thickBot="1">
      <c r="B70" s="52"/>
      <c r="C70" s="15" t="s">
        <v>4</v>
      </c>
      <c r="D70" s="16">
        <v>122</v>
      </c>
      <c r="E70" s="17">
        <v>0.17836257309941519</v>
      </c>
      <c r="F70" s="16">
        <v>98</v>
      </c>
      <c r="G70" s="17">
        <v>0.18352059925093633</v>
      </c>
      <c r="H70" s="18">
        <v>0.24489795918367352</v>
      </c>
      <c r="I70" s="16">
        <v>150</v>
      </c>
      <c r="J70" s="18">
        <v>-0.18666666666666665</v>
      </c>
      <c r="K70" s="16">
        <v>1081</v>
      </c>
      <c r="L70" s="17">
        <v>0.18043732265064263</v>
      </c>
      <c r="M70" s="16">
        <v>954</v>
      </c>
      <c r="N70" s="17">
        <v>0.18064760462033705</v>
      </c>
      <c r="O70" s="18">
        <v>0.13312368972746325</v>
      </c>
    </row>
    <row r="71" spans="2:15" ht="15" thickBot="1">
      <c r="B71" s="52"/>
      <c r="C71" s="11" t="s">
        <v>10</v>
      </c>
      <c r="D71" s="12">
        <v>94</v>
      </c>
      <c r="E71" s="13">
        <v>0.13742690058479531</v>
      </c>
      <c r="F71" s="12">
        <v>78</v>
      </c>
      <c r="G71" s="13">
        <v>0.14606741573033707</v>
      </c>
      <c r="H71" s="14">
        <v>0.20512820512820507</v>
      </c>
      <c r="I71" s="12">
        <v>68</v>
      </c>
      <c r="J71" s="14">
        <v>0.38235294117647056</v>
      </c>
      <c r="K71" s="12">
        <v>923</v>
      </c>
      <c r="L71" s="13">
        <v>0.15406442997830078</v>
      </c>
      <c r="M71" s="12">
        <v>728</v>
      </c>
      <c r="N71" s="13">
        <v>0.13785267941677712</v>
      </c>
      <c r="O71" s="14">
        <v>0.26785714285714279</v>
      </c>
    </row>
    <row r="72" spans="2:15" ht="15" thickBot="1">
      <c r="B72" s="52"/>
      <c r="C72" s="53" t="s">
        <v>9</v>
      </c>
      <c r="D72" s="16">
        <v>133</v>
      </c>
      <c r="E72" s="17">
        <v>0.19444444444444445</v>
      </c>
      <c r="F72" s="16">
        <v>78</v>
      </c>
      <c r="G72" s="17">
        <v>0.14606741573033707</v>
      </c>
      <c r="H72" s="18">
        <v>0.70512820512820507</v>
      </c>
      <c r="I72" s="16">
        <v>118</v>
      </c>
      <c r="J72" s="18">
        <v>0.12711864406779672</v>
      </c>
      <c r="K72" s="16">
        <v>889</v>
      </c>
      <c r="L72" s="17">
        <v>0.14838925054248039</v>
      </c>
      <c r="M72" s="16">
        <v>885</v>
      </c>
      <c r="N72" s="17">
        <v>0.16758189736792276</v>
      </c>
      <c r="O72" s="18">
        <v>4.5197740112994378E-3</v>
      </c>
    </row>
    <row r="73" spans="2:15" ht="15" thickBot="1">
      <c r="B73" s="52"/>
      <c r="C73" s="54" t="s">
        <v>8</v>
      </c>
      <c r="D73" s="12">
        <v>47</v>
      </c>
      <c r="E73" s="13">
        <v>6.8713450292397657E-2</v>
      </c>
      <c r="F73" s="12">
        <v>62</v>
      </c>
      <c r="G73" s="13">
        <v>0.11610486891385768</v>
      </c>
      <c r="H73" s="14">
        <v>-0.24193548387096775</v>
      </c>
      <c r="I73" s="12">
        <v>55</v>
      </c>
      <c r="J73" s="14">
        <v>-0.1454545454545455</v>
      </c>
      <c r="K73" s="12">
        <v>604</v>
      </c>
      <c r="L73" s="13">
        <v>0.10081789350692706</v>
      </c>
      <c r="M73" s="12">
        <v>672</v>
      </c>
      <c r="N73" s="13">
        <v>0.12724862715394811</v>
      </c>
      <c r="O73" s="14">
        <v>-0.10119047619047616</v>
      </c>
    </row>
    <row r="74" spans="2:15" ht="15" thickBot="1">
      <c r="B74" s="52"/>
      <c r="C74" s="55" t="s">
        <v>3</v>
      </c>
      <c r="D74" s="16">
        <v>57</v>
      </c>
      <c r="E74" s="17">
        <v>8.3333333333333329E-2</v>
      </c>
      <c r="F74" s="16">
        <v>48</v>
      </c>
      <c r="G74" s="17">
        <v>8.98876404494382E-2</v>
      </c>
      <c r="H74" s="18">
        <v>0.1875</v>
      </c>
      <c r="I74" s="16">
        <v>27</v>
      </c>
      <c r="J74" s="18">
        <v>1.1111111111111112</v>
      </c>
      <c r="K74" s="16">
        <v>515</v>
      </c>
      <c r="L74" s="17">
        <v>8.5962276748456024E-2</v>
      </c>
      <c r="M74" s="16">
        <v>433</v>
      </c>
      <c r="N74" s="17">
        <v>8.1992046960802881E-2</v>
      </c>
      <c r="O74" s="18">
        <v>0.18937644341801385</v>
      </c>
    </row>
    <row r="75" spans="2:15" ht="15" thickBot="1">
      <c r="B75" s="52"/>
      <c r="C75" s="11" t="s">
        <v>11</v>
      </c>
      <c r="D75" s="12">
        <v>40</v>
      </c>
      <c r="E75" s="13">
        <v>5.8479532163742687E-2</v>
      </c>
      <c r="F75" s="12">
        <v>40</v>
      </c>
      <c r="G75" s="13">
        <v>7.4906367041198504E-2</v>
      </c>
      <c r="H75" s="14">
        <v>0</v>
      </c>
      <c r="I75" s="12">
        <v>43</v>
      </c>
      <c r="J75" s="14">
        <v>-6.9767441860465129E-2</v>
      </c>
      <c r="K75" s="12">
        <v>385</v>
      </c>
      <c r="L75" s="13">
        <v>6.4263061258554494E-2</v>
      </c>
      <c r="M75" s="12">
        <v>287</v>
      </c>
      <c r="N75" s="13">
        <v>5.4345767846998676E-2</v>
      </c>
      <c r="O75" s="14">
        <v>0.34146341463414642</v>
      </c>
    </row>
    <row r="76" spans="2:15" ht="15" thickBot="1">
      <c r="B76" s="19"/>
      <c r="C76" s="19" t="s">
        <v>29</v>
      </c>
      <c r="D76" s="20">
        <f>+D77-SUM(D69:D75)</f>
        <v>29</v>
      </c>
      <c r="E76" s="21">
        <f>+E77-SUM(E69:E75)</f>
        <v>4.2397660818713545E-2</v>
      </c>
      <c r="F76" s="20">
        <f>+F77-SUM(F69:F75)</f>
        <v>41</v>
      </c>
      <c r="G76" s="21">
        <f>+G77-SUM(G69:G75)</f>
        <v>7.6779026217228541E-2</v>
      </c>
      <c r="H76" s="22">
        <f>+D76/F76-1</f>
        <v>-0.29268292682926833</v>
      </c>
      <c r="I76" s="20">
        <f>+I77-SUM(I69:I75)</f>
        <v>54</v>
      </c>
      <c r="J76" s="21">
        <f>+D76/I76-1</f>
        <v>-0.46296296296296291</v>
      </c>
      <c r="K76" s="20">
        <f>+K77-SUM(K69:K75)</f>
        <v>278</v>
      </c>
      <c r="L76" s="21">
        <f>+L77-SUM(L69:L75)</f>
        <v>4.6402937739943195E-2</v>
      </c>
      <c r="M76" s="20">
        <f>+M77-SUM(M69:M75)</f>
        <v>269</v>
      </c>
      <c r="N76" s="21">
        <f>+N77-SUM(N69:N75)</f>
        <v>5.0937322476803715E-2</v>
      </c>
      <c r="O76" s="22">
        <f>+K76/M76-1</f>
        <v>3.3457249070631967E-2</v>
      </c>
    </row>
    <row r="77" spans="2:15" ht="15" thickBot="1">
      <c r="B77" s="104"/>
      <c r="C77" s="105" t="s">
        <v>30</v>
      </c>
      <c r="D77" s="23">
        <v>684</v>
      </c>
      <c r="E77" s="24">
        <v>1</v>
      </c>
      <c r="F77" s="23">
        <v>534</v>
      </c>
      <c r="G77" s="24">
        <v>1</v>
      </c>
      <c r="H77" s="25">
        <v>0.2808988764044944</v>
      </c>
      <c r="I77" s="23">
        <v>660</v>
      </c>
      <c r="J77" s="25">
        <v>3.6363636363636376E-2</v>
      </c>
      <c r="K77" s="23">
        <v>5991</v>
      </c>
      <c r="L77" s="24">
        <v>1</v>
      </c>
      <c r="M77" s="23">
        <v>5281</v>
      </c>
      <c r="N77" s="24">
        <v>1</v>
      </c>
      <c r="O77" s="25">
        <v>0.13444423404658212</v>
      </c>
    </row>
    <row r="78" spans="2:15">
      <c r="B78" s="26" t="s">
        <v>39</v>
      </c>
      <c r="C78" s="28"/>
      <c r="D78" s="28"/>
      <c r="E78" s="28"/>
      <c r="F78" s="28"/>
      <c r="G78" s="28"/>
      <c r="H78" s="28"/>
      <c r="I78" s="28"/>
      <c r="J78" s="28"/>
    </row>
    <row r="79" spans="2:15">
      <c r="B79" s="27"/>
    </row>
  </sheetData>
  <mergeCells count="72">
    <mergeCell ref="B77:C77"/>
    <mergeCell ref="B4:B6"/>
    <mergeCell ref="C4:C6"/>
    <mergeCell ref="D4:H4"/>
    <mergeCell ref="I4:J4"/>
    <mergeCell ref="B7:B9"/>
    <mergeCell ref="I6:I7"/>
    <mergeCell ref="J6:J7"/>
    <mergeCell ref="B30:C30"/>
    <mergeCell ref="B57:C57"/>
    <mergeCell ref="H39:H40"/>
    <mergeCell ref="I39:I40"/>
    <mergeCell ref="J39:J40"/>
    <mergeCell ref="B40:B42"/>
    <mergeCell ref="C40:C42"/>
    <mergeCell ref="D5:H5"/>
    <mergeCell ref="I5:J5"/>
    <mergeCell ref="B63:B65"/>
    <mergeCell ref="C63:C65"/>
    <mergeCell ref="I38:J38"/>
    <mergeCell ref="B37:B39"/>
    <mergeCell ref="C37:C39"/>
    <mergeCell ref="C7:C9"/>
    <mergeCell ref="H8:H9"/>
    <mergeCell ref="J8:J9"/>
    <mergeCell ref="D6:E7"/>
    <mergeCell ref="F6:G7"/>
    <mergeCell ref="H6:H7"/>
    <mergeCell ref="I37:J37"/>
    <mergeCell ref="H67:H68"/>
    <mergeCell ref="D37:H37"/>
    <mergeCell ref="D63:H63"/>
    <mergeCell ref="D64:H64"/>
    <mergeCell ref="D65:E66"/>
    <mergeCell ref="F65:G66"/>
    <mergeCell ref="H65:H66"/>
    <mergeCell ref="D38:H38"/>
    <mergeCell ref="H41:H42"/>
    <mergeCell ref="D39:E40"/>
    <mergeCell ref="F39:G40"/>
    <mergeCell ref="O67:O68"/>
    <mergeCell ref="O41:O42"/>
    <mergeCell ref="K63:O63"/>
    <mergeCell ref="K64:O64"/>
    <mergeCell ref="K65:L66"/>
    <mergeCell ref="M65:N66"/>
    <mergeCell ref="O65:O66"/>
    <mergeCell ref="B62:O62"/>
    <mergeCell ref="J41:J42"/>
    <mergeCell ref="J67:J68"/>
    <mergeCell ref="I63:J63"/>
    <mergeCell ref="I64:J64"/>
    <mergeCell ref="I65:I66"/>
    <mergeCell ref="J65:J66"/>
    <mergeCell ref="B66:B68"/>
    <mergeCell ref="C66:C68"/>
    <mergeCell ref="B2:O2"/>
    <mergeCell ref="B3:O3"/>
    <mergeCell ref="B35:O35"/>
    <mergeCell ref="B36:O36"/>
    <mergeCell ref="B61:O61"/>
    <mergeCell ref="O8:O9"/>
    <mergeCell ref="K37:O37"/>
    <mergeCell ref="K38:O38"/>
    <mergeCell ref="K39:L40"/>
    <mergeCell ref="M39:N40"/>
    <mergeCell ref="O39:O40"/>
    <mergeCell ref="K4:O4"/>
    <mergeCell ref="K5:O5"/>
    <mergeCell ref="K6:L7"/>
    <mergeCell ref="M6:N7"/>
    <mergeCell ref="O6:O7"/>
  </mergeCells>
  <conditionalFormatting sqref="D43:J43">
    <cfRule type="cellIs" dxfId="42" priority="37" operator="equal">
      <formula>0</formula>
    </cfRule>
  </conditionalFormatting>
  <conditionalFormatting sqref="D10:O17">
    <cfRule type="cellIs" dxfId="41" priority="18" operator="equal">
      <formula>0</formula>
    </cfRule>
  </conditionalFormatting>
  <conditionalFormatting sqref="D19:O27">
    <cfRule type="cellIs" dxfId="40" priority="16" operator="equal">
      <formula>0</formula>
    </cfRule>
  </conditionalFormatting>
  <conditionalFormatting sqref="D44:O44">
    <cfRule type="cellIs" dxfId="39" priority="7" operator="equal">
      <formula>0</formula>
    </cfRule>
  </conditionalFormatting>
  <conditionalFormatting sqref="D46:O54">
    <cfRule type="cellIs" dxfId="38" priority="15" operator="equal">
      <formula>0</formula>
    </cfRule>
  </conditionalFormatting>
  <conditionalFormatting sqref="D69:O75">
    <cfRule type="cellIs" dxfId="37" priority="2" operator="equal">
      <formula>0</formula>
    </cfRule>
  </conditionalFormatting>
  <conditionalFormatting sqref="H10:H29 J19:J27">
    <cfRule type="cellIs" dxfId="36" priority="46" operator="lessThan">
      <formula>0</formula>
    </cfRule>
  </conditionalFormatting>
  <conditionalFormatting sqref="H43:H56">
    <cfRule type="cellIs" dxfId="35" priority="24" operator="lessThan">
      <formula>0</formula>
    </cfRule>
  </conditionalFormatting>
  <conditionalFormatting sqref="H69:H76">
    <cfRule type="cellIs" dxfId="34" priority="3" operator="lessThan">
      <formula>0</formula>
    </cfRule>
  </conditionalFormatting>
  <conditionalFormatting sqref="J10:J17">
    <cfRule type="cellIs" dxfId="33" priority="56" operator="lessThan">
      <formula>0</formula>
    </cfRule>
  </conditionalFormatting>
  <conditionalFormatting sqref="J43:J44">
    <cfRule type="cellIs" dxfId="32" priority="8" operator="lessThan">
      <formula>0</formula>
    </cfRule>
  </conditionalFormatting>
  <conditionalFormatting sqref="J46:J54">
    <cfRule type="cellIs" dxfId="31" priority="30" operator="lessThan">
      <formula>0</formula>
    </cfRule>
  </conditionalFormatting>
  <conditionalFormatting sqref="J69:J75">
    <cfRule type="cellIs" dxfId="30" priority="4" operator="lessThan">
      <formula>0</formula>
    </cfRule>
  </conditionalFormatting>
  <conditionalFormatting sqref="O10:O29">
    <cfRule type="cellIs" dxfId="29" priority="17" operator="lessThan">
      <formula>0</formula>
    </cfRule>
  </conditionalFormatting>
  <conditionalFormatting sqref="O44:O56">
    <cfRule type="cellIs" dxfId="28" priority="14" operator="lessThan">
      <formula>0</formula>
    </cfRule>
  </conditionalFormatting>
  <conditionalFormatting sqref="O69:O76">
    <cfRule type="cellIs" dxfId="27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O22"/>
  <sheetViews>
    <sheetView showGridLines="0" zoomScale="90" zoomScaleNormal="90" workbookViewId="0">
      <selection activeCell="O1" sqref="O1"/>
    </sheetView>
  </sheetViews>
  <sheetFormatPr defaultColWidth="9.140625" defaultRowHeight="14.25"/>
  <cols>
    <col min="1" max="1" width="1.140625" style="35" customWidth="1"/>
    <col min="2" max="2" width="9.140625" style="35" customWidth="1"/>
    <col min="3" max="3" width="18.42578125" style="35" customWidth="1"/>
    <col min="4" max="9" width="9" style="35" customWidth="1"/>
    <col min="10" max="10" width="11.85546875" style="35" customWidth="1"/>
    <col min="11" max="14" width="9.140625" style="35"/>
    <col min="15" max="15" width="13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>
      <c r="B2" s="81" t="s">
        <v>32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5" customHeight="1" thickBot="1">
      <c r="B3" s="82" t="s">
        <v>31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5" customHeight="1">
      <c r="B4" s="112" t="s">
        <v>0</v>
      </c>
      <c r="C4" s="114" t="s">
        <v>1</v>
      </c>
      <c r="D4" s="116" t="s">
        <v>103</v>
      </c>
      <c r="E4" s="91"/>
      <c r="F4" s="91"/>
      <c r="G4" s="91"/>
      <c r="H4" s="90"/>
      <c r="I4" s="89" t="s">
        <v>100</v>
      </c>
      <c r="J4" s="90"/>
      <c r="K4" s="89" t="s">
        <v>107</v>
      </c>
      <c r="L4" s="91"/>
      <c r="M4" s="91"/>
      <c r="N4" s="91"/>
      <c r="O4" s="92"/>
    </row>
    <row r="5" spans="2:15" ht="15" thickBot="1">
      <c r="B5" s="113"/>
      <c r="C5" s="115"/>
      <c r="D5" s="100" t="s">
        <v>104</v>
      </c>
      <c r="E5" s="94"/>
      <c r="F5" s="94"/>
      <c r="G5" s="94"/>
      <c r="H5" s="101"/>
      <c r="I5" s="93" t="s">
        <v>101</v>
      </c>
      <c r="J5" s="101"/>
      <c r="K5" s="93" t="s">
        <v>108</v>
      </c>
      <c r="L5" s="94"/>
      <c r="M5" s="94"/>
      <c r="N5" s="94"/>
      <c r="O5" s="95"/>
    </row>
    <row r="6" spans="2:15" ht="19.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105</v>
      </c>
      <c r="K6" s="96">
        <v>2026</v>
      </c>
      <c r="L6" s="97"/>
      <c r="M6" s="96">
        <v>2025</v>
      </c>
      <c r="N6" s="97"/>
      <c r="O6" s="85" t="s">
        <v>22</v>
      </c>
    </row>
    <row r="7" spans="2:15" ht="19.5" customHeight="1" thickBot="1">
      <c r="B7" s="108" t="s">
        <v>23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106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5" thickBot="1">
      <c r="B10" s="10">
        <v>1</v>
      </c>
      <c r="C10" s="11" t="s">
        <v>9</v>
      </c>
      <c r="D10" s="12">
        <v>104</v>
      </c>
      <c r="E10" s="13">
        <v>0.27083333333333331</v>
      </c>
      <c r="F10" s="12">
        <v>86</v>
      </c>
      <c r="G10" s="13">
        <v>0.4195121951219512</v>
      </c>
      <c r="H10" s="14">
        <v>0.20930232558139528</v>
      </c>
      <c r="I10" s="12">
        <v>112</v>
      </c>
      <c r="J10" s="14">
        <v>-7.1428571428571397E-2</v>
      </c>
      <c r="K10" s="12">
        <v>837</v>
      </c>
      <c r="L10" s="13">
        <v>0.29012131715771228</v>
      </c>
      <c r="M10" s="12">
        <v>687</v>
      </c>
      <c r="N10" s="13">
        <v>0.41661613098847788</v>
      </c>
      <c r="O10" s="14">
        <v>0.21834061135371186</v>
      </c>
    </row>
    <row r="11" spans="2:15" ht="15" thickBot="1">
      <c r="B11" s="50">
        <v>2</v>
      </c>
      <c r="C11" s="15" t="s">
        <v>40</v>
      </c>
      <c r="D11" s="16">
        <v>101</v>
      </c>
      <c r="E11" s="17">
        <v>0.26302083333333331</v>
      </c>
      <c r="F11" s="16">
        <v>11</v>
      </c>
      <c r="G11" s="17">
        <v>5.3658536585365853E-2</v>
      </c>
      <c r="H11" s="18">
        <v>8.1818181818181817</v>
      </c>
      <c r="I11" s="16">
        <v>73</v>
      </c>
      <c r="J11" s="18">
        <v>0.38356164383561642</v>
      </c>
      <c r="K11" s="16">
        <v>762</v>
      </c>
      <c r="L11" s="17">
        <v>0.2641247833622184</v>
      </c>
      <c r="M11" s="16">
        <v>129</v>
      </c>
      <c r="N11" s="17">
        <v>7.8229229836264402E-2</v>
      </c>
      <c r="O11" s="18">
        <v>4.9069767441860463</v>
      </c>
    </row>
    <row r="12" spans="2:15" ht="15" thickBot="1">
      <c r="B12" s="10">
        <v>3</v>
      </c>
      <c r="C12" s="11" t="s">
        <v>12</v>
      </c>
      <c r="D12" s="12">
        <v>6</v>
      </c>
      <c r="E12" s="13">
        <v>1.5625E-2</v>
      </c>
      <c r="F12" s="12">
        <v>11</v>
      </c>
      <c r="G12" s="13">
        <v>5.3658536585365853E-2</v>
      </c>
      <c r="H12" s="14">
        <v>-0.45454545454545459</v>
      </c>
      <c r="I12" s="12">
        <v>17</v>
      </c>
      <c r="J12" s="14">
        <v>-0.64705882352941169</v>
      </c>
      <c r="K12" s="12">
        <v>245</v>
      </c>
      <c r="L12" s="13">
        <v>8.4922010398613523E-2</v>
      </c>
      <c r="M12" s="12">
        <v>152</v>
      </c>
      <c r="N12" s="13">
        <v>9.2177077016373565E-2</v>
      </c>
      <c r="O12" s="14">
        <v>0.61184210526315796</v>
      </c>
    </row>
    <row r="13" spans="2:15" ht="15" thickBot="1">
      <c r="B13" s="50">
        <v>4</v>
      </c>
      <c r="C13" s="15" t="s">
        <v>4</v>
      </c>
      <c r="D13" s="16">
        <v>33</v>
      </c>
      <c r="E13" s="17">
        <v>8.59375E-2</v>
      </c>
      <c r="F13" s="16">
        <v>33</v>
      </c>
      <c r="G13" s="17">
        <v>0.16097560975609757</v>
      </c>
      <c r="H13" s="18">
        <v>0</v>
      </c>
      <c r="I13" s="16">
        <v>27</v>
      </c>
      <c r="J13" s="18">
        <v>0.22222222222222232</v>
      </c>
      <c r="K13" s="16">
        <v>212</v>
      </c>
      <c r="L13" s="17">
        <v>7.3483535528596183E-2</v>
      </c>
      <c r="M13" s="16">
        <v>204</v>
      </c>
      <c r="N13" s="17">
        <v>0.12371134020618557</v>
      </c>
      <c r="O13" s="18">
        <v>3.9215686274509887E-2</v>
      </c>
    </row>
    <row r="14" spans="2:15" ht="15" thickBot="1">
      <c r="B14" s="10">
        <v>5</v>
      </c>
      <c r="C14" s="11" t="s">
        <v>16</v>
      </c>
      <c r="D14" s="12">
        <v>29</v>
      </c>
      <c r="E14" s="13">
        <v>7.5520833333333329E-2</v>
      </c>
      <c r="F14" s="12">
        <v>34</v>
      </c>
      <c r="G14" s="13">
        <v>0.16585365853658537</v>
      </c>
      <c r="H14" s="14">
        <v>-0.1470588235294118</v>
      </c>
      <c r="I14" s="12">
        <v>13</v>
      </c>
      <c r="J14" s="14">
        <v>1.2307692307692308</v>
      </c>
      <c r="K14" s="12">
        <v>178</v>
      </c>
      <c r="L14" s="13">
        <v>6.1698440207972272E-2</v>
      </c>
      <c r="M14" s="12">
        <v>127</v>
      </c>
      <c r="N14" s="13">
        <v>7.7016373559733176E-2</v>
      </c>
      <c r="O14" s="14">
        <v>0.40157480314960625</v>
      </c>
    </row>
    <row r="15" spans="2:15" ht="15" thickBot="1">
      <c r="B15" s="106" t="s">
        <v>41</v>
      </c>
      <c r="C15" s="107"/>
      <c r="D15" s="20">
        <f>SUM(D10:D14)</f>
        <v>273</v>
      </c>
      <c r="E15" s="21">
        <f>D15/D17</f>
        <v>0.7109375</v>
      </c>
      <c r="F15" s="20">
        <f>SUM(F10:F14)</f>
        <v>175</v>
      </c>
      <c r="G15" s="21">
        <f>F15/F17</f>
        <v>0.85365853658536583</v>
      </c>
      <c r="H15" s="22">
        <f>D15/F15-1</f>
        <v>0.56000000000000005</v>
      </c>
      <c r="I15" s="20">
        <f>SUM(I10:I14)</f>
        <v>242</v>
      </c>
      <c r="J15" s="21">
        <f>D15/I15-1</f>
        <v>0.12809917355371891</v>
      </c>
      <c r="K15" s="20">
        <f>SUM(K10:K14)</f>
        <v>2234</v>
      </c>
      <c r="L15" s="21">
        <f>K15/K17</f>
        <v>0.77435008665511262</v>
      </c>
      <c r="M15" s="20">
        <f>SUM(M10:M14)</f>
        <v>1299</v>
      </c>
      <c r="N15" s="21">
        <f>M15/M17</f>
        <v>0.78775015160703454</v>
      </c>
      <c r="O15" s="22">
        <f>K15/M15-1</f>
        <v>0.71978444957659748</v>
      </c>
    </row>
    <row r="16" spans="2:15" ht="15" thickBot="1">
      <c r="B16" s="106" t="s">
        <v>29</v>
      </c>
      <c r="C16" s="107"/>
      <c r="D16" s="20">
        <f>D17-D15</f>
        <v>111</v>
      </c>
      <c r="E16" s="21">
        <f t="shared" ref="E16:O16" si="0">E17-E15</f>
        <v>0.2890625</v>
      </c>
      <c r="F16" s="33">
        <f t="shared" si="0"/>
        <v>30</v>
      </c>
      <c r="G16" s="21">
        <f t="shared" si="0"/>
        <v>0.14634146341463439</v>
      </c>
      <c r="H16" s="22">
        <f t="shared" si="0"/>
        <v>0.31317073170731713</v>
      </c>
      <c r="I16" s="33">
        <f t="shared" si="0"/>
        <v>123</v>
      </c>
      <c r="J16" s="22">
        <f t="shared" si="0"/>
        <v>-7.6044379033171072E-2</v>
      </c>
      <c r="K16" s="33">
        <f t="shared" si="0"/>
        <v>651</v>
      </c>
      <c r="L16" s="21">
        <f t="shared" si="0"/>
        <v>0.22564991334488738</v>
      </c>
      <c r="M16" s="33">
        <f t="shared" si="0"/>
        <v>350</v>
      </c>
      <c r="N16" s="21">
        <f t="shared" si="0"/>
        <v>0.21224984839296523</v>
      </c>
      <c r="O16" s="22">
        <f t="shared" si="0"/>
        <v>2.9760729319703305E-2</v>
      </c>
    </row>
    <row r="17" spans="2:15" ht="15" thickBot="1">
      <c r="B17" s="104" t="s">
        <v>30</v>
      </c>
      <c r="C17" s="105"/>
      <c r="D17" s="23">
        <v>384</v>
      </c>
      <c r="E17" s="24">
        <v>1</v>
      </c>
      <c r="F17" s="23">
        <v>205</v>
      </c>
      <c r="G17" s="24">
        <v>1.0000000000000002</v>
      </c>
      <c r="H17" s="25">
        <v>0.87317073170731718</v>
      </c>
      <c r="I17" s="23">
        <v>365</v>
      </c>
      <c r="J17" s="25">
        <v>5.2054794520547842E-2</v>
      </c>
      <c r="K17" s="23">
        <v>2885</v>
      </c>
      <c r="L17" s="24">
        <v>1</v>
      </c>
      <c r="M17" s="23">
        <v>1649</v>
      </c>
      <c r="N17" s="24">
        <v>0.99999999999999978</v>
      </c>
      <c r="O17" s="25">
        <v>0.74954517889630079</v>
      </c>
    </row>
    <row r="18" spans="2:15">
      <c r="B18" s="63" t="s">
        <v>58</v>
      </c>
    </row>
    <row r="19" spans="2:15">
      <c r="B19" s="63" t="s">
        <v>65</v>
      </c>
    </row>
    <row r="20" spans="2:15">
      <c r="B20" s="66" t="s">
        <v>59</v>
      </c>
      <c r="C20" s="1"/>
      <c r="D20" s="1"/>
      <c r="E20" s="1"/>
      <c r="F20" s="1"/>
      <c r="G20" s="1"/>
    </row>
    <row r="21" spans="2:15">
      <c r="B21" s="67" t="s">
        <v>66</v>
      </c>
    </row>
    <row r="22" spans="2:15">
      <c r="B22" s="60"/>
    </row>
  </sheetData>
  <mergeCells count="26">
    <mergeCell ref="B17:C17"/>
    <mergeCell ref="B15:C15"/>
    <mergeCell ref="B16:C16"/>
    <mergeCell ref="D4:H4"/>
    <mergeCell ref="I4:J4"/>
    <mergeCell ref="F6:G7"/>
    <mergeCell ref="D5:H5"/>
    <mergeCell ref="I5:J5"/>
    <mergeCell ref="B4:B6"/>
    <mergeCell ref="C4:C6"/>
    <mergeCell ref="B7:B9"/>
    <mergeCell ref="C7:C9"/>
    <mergeCell ref="H8:H9"/>
    <mergeCell ref="J8:J9"/>
    <mergeCell ref="B2:O2"/>
    <mergeCell ref="B3:O3"/>
    <mergeCell ref="O8:O9"/>
    <mergeCell ref="I6:I7"/>
    <mergeCell ref="J6:J7"/>
    <mergeCell ref="D6:E7"/>
    <mergeCell ref="H6:H7"/>
    <mergeCell ref="K4:O4"/>
    <mergeCell ref="K5:O5"/>
    <mergeCell ref="K6:L7"/>
    <mergeCell ref="M6:N7"/>
    <mergeCell ref="O6:O7"/>
  </mergeCells>
  <phoneticPr fontId="4" type="noConversion"/>
  <conditionalFormatting sqref="D10:O14">
    <cfRule type="cellIs" dxfId="26" priority="2" operator="equal">
      <formula>0</formula>
    </cfRule>
  </conditionalFormatting>
  <conditionalFormatting sqref="H10:H16">
    <cfRule type="cellIs" dxfId="25" priority="3" operator="lessThan">
      <formula>0</formula>
    </cfRule>
  </conditionalFormatting>
  <conditionalFormatting sqref="J10:J14">
    <cfRule type="cellIs" dxfId="24" priority="9" operator="lessThan">
      <formula>0</formula>
    </cfRule>
  </conditionalFormatting>
  <conditionalFormatting sqref="J16">
    <cfRule type="cellIs" dxfId="23" priority="4" operator="lessThan">
      <formula>0</formula>
    </cfRule>
  </conditionalFormatting>
  <conditionalFormatting sqref="O10:O16">
    <cfRule type="cellIs" dxfId="22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2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32DD1-CCB2-4167-933A-061475DDF86E}">
  <sheetPr>
    <pageSetUpPr fitToPage="1"/>
  </sheetPr>
  <dimension ref="B1:V81"/>
  <sheetViews>
    <sheetView showGridLines="0" workbookViewId="0">
      <selection activeCell="O2" sqref="O2:V2"/>
    </sheetView>
  </sheetViews>
  <sheetFormatPr defaultColWidth="9.140625" defaultRowHeight="14.25"/>
  <cols>
    <col min="1" max="1" width="2" style="1" customWidth="1"/>
    <col min="2" max="2" width="8.140625" style="1" customWidth="1"/>
    <col min="3" max="3" width="19.140625" style="1" customWidth="1"/>
    <col min="4" max="12" width="10.140625" style="1" customWidth="1"/>
    <col min="13" max="14" width="4.42578125" style="1" customWidth="1"/>
    <col min="15" max="15" width="13.140625" style="1" customWidth="1"/>
    <col min="16" max="16" width="19.140625" style="1" customWidth="1"/>
    <col min="17" max="17" width="10.42578125" style="1" customWidth="1"/>
    <col min="18" max="22" width="10.5703125" style="1" customWidth="1"/>
    <col min="23" max="23" width="11.85546875" style="1" customWidth="1"/>
    <col min="24" max="16384" width="9.140625" style="1"/>
  </cols>
  <sheetData>
    <row r="1" spans="2:22">
      <c r="B1" s="1" t="s">
        <v>7</v>
      </c>
      <c r="D1" s="2"/>
      <c r="O1" s="3"/>
      <c r="V1" s="75">
        <v>46272</v>
      </c>
    </row>
    <row r="2" spans="2:22" ht="14.45" customHeight="1">
      <c r="B2" s="81" t="s">
        <v>129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/>
      <c r="N2" s="124"/>
      <c r="O2" s="81" t="s">
        <v>79</v>
      </c>
      <c r="P2" s="81"/>
      <c r="Q2" s="81"/>
      <c r="R2" s="81"/>
      <c r="S2" s="81"/>
      <c r="T2" s="81"/>
      <c r="U2" s="81"/>
      <c r="V2" s="81"/>
    </row>
    <row r="3" spans="2:22" ht="14.45" customHeight="1">
      <c r="B3" s="123" t="s">
        <v>130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/>
      <c r="N3" s="124"/>
      <c r="O3" s="123" t="s">
        <v>80</v>
      </c>
      <c r="P3" s="123"/>
      <c r="Q3" s="123"/>
      <c r="R3" s="123"/>
      <c r="S3" s="123"/>
      <c r="T3" s="123"/>
      <c r="U3" s="123"/>
      <c r="V3" s="123"/>
    </row>
    <row r="4" spans="2:22" ht="14.45" customHeight="1" thickBot="1">
      <c r="B4" s="76"/>
      <c r="C4" s="76"/>
      <c r="D4" s="76"/>
      <c r="E4" s="76"/>
      <c r="F4" s="76"/>
      <c r="G4" s="76"/>
      <c r="H4" s="76"/>
      <c r="I4" s="76"/>
      <c r="J4" s="76"/>
      <c r="K4" s="28"/>
      <c r="L4" s="77" t="s">
        <v>73</v>
      </c>
      <c r="M4" s="68"/>
      <c r="O4" s="76"/>
      <c r="P4" s="76"/>
      <c r="Q4" s="76"/>
      <c r="R4" s="76"/>
      <c r="S4" s="76"/>
      <c r="T4" s="76"/>
      <c r="U4" s="28"/>
      <c r="V4" s="77" t="s">
        <v>73</v>
      </c>
    </row>
    <row r="5" spans="2:22" ht="15">
      <c r="B5" s="114" t="s">
        <v>0</v>
      </c>
      <c r="C5" s="114" t="s">
        <v>1</v>
      </c>
      <c r="D5" s="116" t="s">
        <v>103</v>
      </c>
      <c r="E5" s="91"/>
      <c r="F5" s="91"/>
      <c r="G5" s="91"/>
      <c r="H5" s="91"/>
      <c r="I5" s="92"/>
      <c r="J5" s="116" t="s">
        <v>100</v>
      </c>
      <c r="K5" s="91"/>
      <c r="L5" s="92"/>
      <c r="M5" s="68"/>
      <c r="O5" s="114" t="s">
        <v>0</v>
      </c>
      <c r="P5" s="114" t="s">
        <v>1</v>
      </c>
      <c r="Q5" s="116" t="s">
        <v>109</v>
      </c>
      <c r="R5" s="91"/>
      <c r="S5" s="91"/>
      <c r="T5" s="91"/>
      <c r="U5" s="91"/>
      <c r="V5" s="92"/>
    </row>
    <row r="6" spans="2:22" ht="14.45" customHeight="1" thickBot="1">
      <c r="B6" s="115"/>
      <c r="C6" s="115"/>
      <c r="D6" s="100" t="s">
        <v>104</v>
      </c>
      <c r="E6" s="94"/>
      <c r="F6" s="94"/>
      <c r="G6" s="94"/>
      <c r="H6" s="94"/>
      <c r="I6" s="95"/>
      <c r="J6" s="100" t="s">
        <v>101</v>
      </c>
      <c r="K6" s="94"/>
      <c r="L6" s="95"/>
      <c r="M6" s="68"/>
      <c r="O6" s="115"/>
      <c r="P6" s="115"/>
      <c r="Q6" s="100" t="s">
        <v>110</v>
      </c>
      <c r="R6" s="94"/>
      <c r="S6" s="94"/>
      <c r="T6" s="94"/>
      <c r="U6" s="94"/>
      <c r="V6" s="95"/>
    </row>
    <row r="7" spans="2:22" ht="14.45" customHeight="1">
      <c r="B7" s="115"/>
      <c r="C7" s="115"/>
      <c r="D7" s="96">
        <v>2026</v>
      </c>
      <c r="E7" s="97"/>
      <c r="F7" s="96">
        <v>2025</v>
      </c>
      <c r="G7" s="97"/>
      <c r="H7" s="85" t="s">
        <v>22</v>
      </c>
      <c r="I7" s="85" t="s">
        <v>46</v>
      </c>
      <c r="J7" s="85">
        <v>2026</v>
      </c>
      <c r="K7" s="85" t="s">
        <v>105</v>
      </c>
      <c r="L7" s="121" t="s">
        <v>111</v>
      </c>
      <c r="M7" s="68"/>
      <c r="O7" s="115"/>
      <c r="P7" s="115"/>
      <c r="Q7" s="96">
        <v>2026</v>
      </c>
      <c r="R7" s="97"/>
      <c r="S7" s="96">
        <v>2026</v>
      </c>
      <c r="T7" s="97"/>
      <c r="U7" s="85" t="s">
        <v>22</v>
      </c>
      <c r="V7" s="85" t="s">
        <v>74</v>
      </c>
    </row>
    <row r="8" spans="2:22" ht="14.45" customHeight="1" thickBot="1">
      <c r="B8" s="110" t="s">
        <v>23</v>
      </c>
      <c r="C8" s="110" t="s">
        <v>24</v>
      </c>
      <c r="D8" s="98"/>
      <c r="E8" s="99"/>
      <c r="F8" s="98"/>
      <c r="G8" s="99"/>
      <c r="H8" s="86"/>
      <c r="I8" s="86"/>
      <c r="J8" s="86"/>
      <c r="K8" s="86"/>
      <c r="L8" s="122"/>
      <c r="M8" s="68"/>
      <c r="O8" s="110" t="s">
        <v>23</v>
      </c>
      <c r="P8" s="110" t="s">
        <v>24</v>
      </c>
      <c r="Q8" s="98"/>
      <c r="R8" s="99"/>
      <c r="S8" s="98"/>
      <c r="T8" s="99"/>
      <c r="U8" s="86"/>
      <c r="V8" s="86"/>
    </row>
    <row r="9" spans="2:22" ht="14.45" customHeight="1">
      <c r="B9" s="110"/>
      <c r="C9" s="110"/>
      <c r="D9" s="4" t="s">
        <v>25</v>
      </c>
      <c r="E9" s="5" t="s">
        <v>2</v>
      </c>
      <c r="F9" s="4" t="s">
        <v>25</v>
      </c>
      <c r="G9" s="5" t="s">
        <v>2</v>
      </c>
      <c r="H9" s="83" t="s">
        <v>26</v>
      </c>
      <c r="I9" s="83" t="s">
        <v>47</v>
      </c>
      <c r="J9" s="83" t="s">
        <v>25</v>
      </c>
      <c r="K9" s="83" t="s">
        <v>106</v>
      </c>
      <c r="L9" s="119" t="s">
        <v>112</v>
      </c>
      <c r="M9" s="68"/>
      <c r="O9" s="110"/>
      <c r="P9" s="110"/>
      <c r="Q9" s="4" t="s">
        <v>25</v>
      </c>
      <c r="R9" s="5" t="s">
        <v>2</v>
      </c>
      <c r="S9" s="4" t="s">
        <v>25</v>
      </c>
      <c r="T9" s="5" t="s">
        <v>2</v>
      </c>
      <c r="U9" s="83" t="s">
        <v>26</v>
      </c>
      <c r="V9" s="83" t="s">
        <v>75</v>
      </c>
    </row>
    <row r="10" spans="2:22" ht="14.45" customHeight="1" thickBot="1">
      <c r="B10" s="111"/>
      <c r="C10" s="111"/>
      <c r="D10" s="7" t="s">
        <v>27</v>
      </c>
      <c r="E10" s="8" t="s">
        <v>28</v>
      </c>
      <c r="F10" s="7" t="s">
        <v>27</v>
      </c>
      <c r="G10" s="8" t="s">
        <v>28</v>
      </c>
      <c r="H10" s="84"/>
      <c r="I10" s="84"/>
      <c r="J10" s="84" t="s">
        <v>27</v>
      </c>
      <c r="K10" s="84"/>
      <c r="L10" s="120"/>
      <c r="M10" s="68"/>
      <c r="O10" s="111"/>
      <c r="P10" s="111"/>
      <c r="Q10" s="7" t="s">
        <v>27</v>
      </c>
      <c r="R10" s="8" t="s">
        <v>28</v>
      </c>
      <c r="S10" s="7" t="s">
        <v>27</v>
      </c>
      <c r="T10" s="8" t="s">
        <v>28</v>
      </c>
      <c r="U10" s="84"/>
      <c r="V10" s="84"/>
    </row>
    <row r="11" spans="2:22" ht="14.45" customHeight="1" thickBot="1">
      <c r="B11" s="10">
        <v>1</v>
      </c>
      <c r="C11" s="11" t="s">
        <v>11</v>
      </c>
      <c r="D11" s="12">
        <v>924</v>
      </c>
      <c r="E11" s="13">
        <v>0.17738529468228068</v>
      </c>
      <c r="F11" s="12">
        <v>743</v>
      </c>
      <c r="G11" s="13">
        <v>0.15421336654213366</v>
      </c>
      <c r="H11" s="14">
        <v>0.24360699865410496</v>
      </c>
      <c r="I11" s="29">
        <v>1</v>
      </c>
      <c r="J11" s="12">
        <v>1286</v>
      </c>
      <c r="K11" s="14">
        <v>-0.28149300155520995</v>
      </c>
      <c r="L11" s="29">
        <v>0</v>
      </c>
      <c r="M11" s="68"/>
      <c r="O11" s="10">
        <v>1</v>
      </c>
      <c r="P11" s="11" t="s">
        <v>11</v>
      </c>
      <c r="Q11" s="12">
        <v>9260</v>
      </c>
      <c r="R11" s="13">
        <v>0.18795161159373225</v>
      </c>
      <c r="S11" s="12">
        <v>6539</v>
      </c>
      <c r="T11" s="13">
        <v>0.1504601932811781</v>
      </c>
      <c r="U11" s="14">
        <v>0.41611867257990509</v>
      </c>
      <c r="V11" s="29">
        <v>2</v>
      </c>
    </row>
    <row r="12" spans="2:22" ht="14.45" customHeight="1" thickBot="1">
      <c r="B12" s="69">
        <v>2</v>
      </c>
      <c r="C12" s="15" t="s">
        <v>38</v>
      </c>
      <c r="D12" s="16">
        <v>745</v>
      </c>
      <c r="E12" s="17">
        <v>0.14302169322326741</v>
      </c>
      <c r="F12" s="16">
        <v>928</v>
      </c>
      <c r="G12" s="17">
        <v>0.19261104192611042</v>
      </c>
      <c r="H12" s="18">
        <v>-0.19719827586206895</v>
      </c>
      <c r="I12" s="30">
        <v>-1</v>
      </c>
      <c r="J12" s="16">
        <v>950</v>
      </c>
      <c r="K12" s="18">
        <v>-0.21578947368421053</v>
      </c>
      <c r="L12" s="30">
        <v>0</v>
      </c>
      <c r="M12" s="68"/>
      <c r="O12" s="69">
        <v>2</v>
      </c>
      <c r="P12" s="15" t="s">
        <v>38</v>
      </c>
      <c r="Q12" s="16">
        <v>7531</v>
      </c>
      <c r="R12" s="17">
        <v>0.15285783875943817</v>
      </c>
      <c r="S12" s="16">
        <v>7522</v>
      </c>
      <c r="T12" s="17">
        <v>0.17307869305108145</v>
      </c>
      <c r="U12" s="18">
        <v>1.1964902951342449E-3</v>
      </c>
      <c r="V12" s="30">
        <v>-1</v>
      </c>
    </row>
    <row r="13" spans="2:22" ht="14.45" customHeight="1" thickBot="1">
      <c r="B13" s="10">
        <v>3</v>
      </c>
      <c r="C13" s="11" t="s">
        <v>16</v>
      </c>
      <c r="D13" s="12">
        <v>733</v>
      </c>
      <c r="E13" s="13">
        <v>0.14071798809752351</v>
      </c>
      <c r="F13" s="12">
        <v>737</v>
      </c>
      <c r="G13" s="13">
        <v>0.15296803652968036</v>
      </c>
      <c r="H13" s="14">
        <v>-5.4274084124830146E-3</v>
      </c>
      <c r="I13" s="29">
        <v>0</v>
      </c>
      <c r="J13" s="12">
        <v>783</v>
      </c>
      <c r="K13" s="14">
        <v>-6.3856960408684493E-2</v>
      </c>
      <c r="L13" s="29">
        <v>0</v>
      </c>
      <c r="M13" s="68"/>
      <c r="O13" s="10">
        <v>3</v>
      </c>
      <c r="P13" s="11" t="s">
        <v>16</v>
      </c>
      <c r="Q13" s="12">
        <v>6879</v>
      </c>
      <c r="R13" s="13">
        <v>0.13962409677681253</v>
      </c>
      <c r="S13" s="12">
        <v>7043</v>
      </c>
      <c r="T13" s="13">
        <v>0.16205706396686609</v>
      </c>
      <c r="U13" s="14">
        <v>-2.3285531733636233E-2</v>
      </c>
      <c r="V13" s="29">
        <v>-1</v>
      </c>
    </row>
    <row r="14" spans="2:22" ht="14.45" customHeight="1" thickBot="1">
      <c r="B14" s="69">
        <v>4</v>
      </c>
      <c r="C14" s="15" t="s">
        <v>17</v>
      </c>
      <c r="D14" s="16">
        <v>583</v>
      </c>
      <c r="E14" s="17">
        <v>0.11192167402572471</v>
      </c>
      <c r="F14" s="16">
        <v>617</v>
      </c>
      <c r="G14" s="17">
        <v>0.12806143628061437</v>
      </c>
      <c r="H14" s="18">
        <v>-5.5105348460291692E-2</v>
      </c>
      <c r="I14" s="30">
        <v>0</v>
      </c>
      <c r="J14" s="16">
        <v>605</v>
      </c>
      <c r="K14" s="18">
        <v>-3.6363636363636376E-2</v>
      </c>
      <c r="L14" s="30">
        <v>0</v>
      </c>
      <c r="M14" s="68"/>
      <c r="O14" s="69">
        <v>4</v>
      </c>
      <c r="P14" s="15" t="s">
        <v>17</v>
      </c>
      <c r="Q14" s="16">
        <v>5473</v>
      </c>
      <c r="R14" s="17">
        <v>0.11108630348299099</v>
      </c>
      <c r="S14" s="16">
        <v>4770</v>
      </c>
      <c r="T14" s="17">
        <v>0.10975609756097561</v>
      </c>
      <c r="U14" s="18">
        <v>0.14737945492662474</v>
      </c>
      <c r="V14" s="30">
        <v>0</v>
      </c>
    </row>
    <row r="15" spans="2:22" ht="14.45" customHeight="1" thickBot="1">
      <c r="B15" s="10">
        <v>5</v>
      </c>
      <c r="C15" s="11" t="s">
        <v>13</v>
      </c>
      <c r="D15" s="12">
        <v>552</v>
      </c>
      <c r="E15" s="13">
        <v>0.10597043578421962</v>
      </c>
      <c r="F15" s="12">
        <v>471</v>
      </c>
      <c r="G15" s="13">
        <v>9.7758405977584062E-2</v>
      </c>
      <c r="H15" s="14">
        <v>0.17197452229299359</v>
      </c>
      <c r="I15" s="29">
        <v>0</v>
      </c>
      <c r="J15" s="12">
        <v>593</v>
      </c>
      <c r="K15" s="14">
        <v>-6.9139966273187192E-2</v>
      </c>
      <c r="L15" s="29">
        <v>0</v>
      </c>
      <c r="M15" s="68"/>
      <c r="O15" s="10">
        <v>5</v>
      </c>
      <c r="P15" s="11" t="s">
        <v>13</v>
      </c>
      <c r="Q15" s="12">
        <v>5161</v>
      </c>
      <c r="R15" s="13">
        <v>0.10475359259559958</v>
      </c>
      <c r="S15" s="12">
        <v>4390</v>
      </c>
      <c r="T15" s="13">
        <v>0.10101242521859181</v>
      </c>
      <c r="U15" s="14">
        <v>0.17562642369020498</v>
      </c>
      <c r="V15" s="29">
        <v>0</v>
      </c>
    </row>
    <row r="16" spans="2:22" ht="14.45" customHeight="1" thickBot="1">
      <c r="B16" s="69">
        <v>6</v>
      </c>
      <c r="C16" s="15" t="s">
        <v>9</v>
      </c>
      <c r="D16" s="16">
        <v>385</v>
      </c>
      <c r="E16" s="17">
        <v>7.3910539450950274E-2</v>
      </c>
      <c r="F16" s="16">
        <v>381</v>
      </c>
      <c r="G16" s="17">
        <v>7.9078455790784555E-2</v>
      </c>
      <c r="H16" s="18">
        <v>1.049868766404205E-2</v>
      </c>
      <c r="I16" s="30">
        <v>0</v>
      </c>
      <c r="J16" s="16">
        <v>470</v>
      </c>
      <c r="K16" s="18">
        <v>-0.18085106382978722</v>
      </c>
      <c r="L16" s="30">
        <v>0</v>
      </c>
      <c r="M16" s="68"/>
      <c r="O16" s="69">
        <v>6</v>
      </c>
      <c r="P16" s="15" t="s">
        <v>9</v>
      </c>
      <c r="Q16" s="16">
        <v>3345</v>
      </c>
      <c r="R16" s="17">
        <v>6.7893967686936757E-2</v>
      </c>
      <c r="S16" s="16">
        <v>3331</v>
      </c>
      <c r="T16" s="17">
        <v>7.6645190980211692E-2</v>
      </c>
      <c r="U16" s="18">
        <v>4.2029420594416056E-3</v>
      </c>
      <c r="V16" s="30">
        <v>0</v>
      </c>
    </row>
    <row r="17" spans="2:22" ht="14.45" customHeight="1" thickBot="1">
      <c r="B17" s="10">
        <v>7</v>
      </c>
      <c r="C17" s="11" t="s">
        <v>18</v>
      </c>
      <c r="D17" s="12">
        <v>287</v>
      </c>
      <c r="E17" s="13">
        <v>5.5096947590708392E-2</v>
      </c>
      <c r="F17" s="12">
        <v>195</v>
      </c>
      <c r="G17" s="13">
        <v>4.0473225404732256E-2</v>
      </c>
      <c r="H17" s="14">
        <v>0.4717948717948719</v>
      </c>
      <c r="I17" s="29">
        <v>1</v>
      </c>
      <c r="J17" s="12">
        <v>337</v>
      </c>
      <c r="K17" s="14">
        <v>-0.14836795252225521</v>
      </c>
      <c r="L17" s="29">
        <v>0</v>
      </c>
      <c r="M17" s="68"/>
      <c r="O17" s="10">
        <v>7</v>
      </c>
      <c r="P17" s="11" t="s">
        <v>18</v>
      </c>
      <c r="Q17" s="12">
        <v>2379</v>
      </c>
      <c r="R17" s="13">
        <v>4.8286920516359501E-2</v>
      </c>
      <c r="S17" s="12">
        <v>1991</v>
      </c>
      <c r="T17" s="13">
        <v>4.5812241141279339E-2</v>
      </c>
      <c r="U17" s="14">
        <v>0.19487694625816165</v>
      </c>
      <c r="V17" s="29">
        <v>1</v>
      </c>
    </row>
    <row r="18" spans="2:22" ht="14.45" customHeight="1" thickBot="1">
      <c r="B18" s="69">
        <v>8</v>
      </c>
      <c r="C18" s="15" t="s">
        <v>12</v>
      </c>
      <c r="D18" s="16">
        <v>261</v>
      </c>
      <c r="E18" s="17">
        <v>5.010558648492993E-2</v>
      </c>
      <c r="F18" s="16">
        <v>222</v>
      </c>
      <c r="G18" s="17">
        <v>4.6077210460772101E-2</v>
      </c>
      <c r="H18" s="18">
        <v>0.17567567567567566</v>
      </c>
      <c r="I18" s="30">
        <v>-1</v>
      </c>
      <c r="J18" s="16">
        <v>187</v>
      </c>
      <c r="K18" s="18">
        <v>0.39572192513368987</v>
      </c>
      <c r="L18" s="30">
        <v>1</v>
      </c>
      <c r="M18" s="68"/>
      <c r="O18" s="69">
        <v>8</v>
      </c>
      <c r="P18" s="15" t="s">
        <v>12</v>
      </c>
      <c r="Q18" s="16">
        <v>2337</v>
      </c>
      <c r="R18" s="17">
        <v>4.7434440204595273E-2</v>
      </c>
      <c r="S18" s="16">
        <v>2598</v>
      </c>
      <c r="T18" s="17">
        <v>5.9779107225034517E-2</v>
      </c>
      <c r="U18" s="18">
        <v>-0.10046189376443415</v>
      </c>
      <c r="V18" s="30">
        <v>-1</v>
      </c>
    </row>
    <row r="19" spans="2:22" ht="14.45" customHeight="1" thickBot="1">
      <c r="B19" s="10">
        <v>9</v>
      </c>
      <c r="C19" s="11" t="s">
        <v>15</v>
      </c>
      <c r="D19" s="12">
        <v>136</v>
      </c>
      <c r="E19" s="13">
        <v>2.6108658091764256E-2</v>
      </c>
      <c r="F19" s="12">
        <v>133</v>
      </c>
      <c r="G19" s="13">
        <v>2.7604815276048154E-2</v>
      </c>
      <c r="H19" s="14">
        <v>2.2556390977443552E-2</v>
      </c>
      <c r="I19" s="29">
        <v>0</v>
      </c>
      <c r="J19" s="12">
        <v>199</v>
      </c>
      <c r="K19" s="14">
        <v>-0.31658291457286436</v>
      </c>
      <c r="L19" s="29">
        <v>-1</v>
      </c>
      <c r="M19" s="68"/>
      <c r="O19" s="10">
        <v>9</v>
      </c>
      <c r="P19" s="11" t="s">
        <v>15</v>
      </c>
      <c r="Q19" s="12">
        <v>1443</v>
      </c>
      <c r="R19" s="13">
        <v>2.9288787854185271E-2</v>
      </c>
      <c r="S19" s="12">
        <v>1306</v>
      </c>
      <c r="T19" s="13">
        <v>3.005062126092959E-2</v>
      </c>
      <c r="U19" s="14">
        <v>0.10490045941807047</v>
      </c>
      <c r="V19" s="29">
        <v>0</v>
      </c>
    </row>
    <row r="20" spans="2:22" ht="14.45" customHeight="1" thickBot="1">
      <c r="B20" s="69">
        <v>10</v>
      </c>
      <c r="C20" s="15" t="s">
        <v>81</v>
      </c>
      <c r="D20" s="16">
        <v>105</v>
      </c>
      <c r="E20" s="17">
        <v>2.0157419850259168E-2</v>
      </c>
      <c r="F20" s="16">
        <v>0</v>
      </c>
      <c r="G20" s="17">
        <v>0</v>
      </c>
      <c r="H20" s="18"/>
      <c r="I20" s="30"/>
      <c r="J20" s="16">
        <v>93</v>
      </c>
      <c r="K20" s="18">
        <v>0.12903225806451624</v>
      </c>
      <c r="L20" s="30">
        <v>3</v>
      </c>
      <c r="M20" s="68"/>
      <c r="O20" s="69">
        <v>10</v>
      </c>
      <c r="P20" s="15" t="s">
        <v>14</v>
      </c>
      <c r="Q20" s="16">
        <v>1237</v>
      </c>
      <c r="R20" s="17">
        <v>2.5107574896484533E-2</v>
      </c>
      <c r="S20" s="16">
        <v>1156</v>
      </c>
      <c r="T20" s="17">
        <v>2.659917165209388E-2</v>
      </c>
      <c r="U20" s="18">
        <v>7.0069204152249043E-2</v>
      </c>
      <c r="V20" s="30">
        <v>0</v>
      </c>
    </row>
    <row r="21" spans="2:22" ht="14.45" customHeight="1" thickBot="1">
      <c r="B21" s="10">
        <v>11</v>
      </c>
      <c r="C21" s="11" t="s">
        <v>4</v>
      </c>
      <c r="D21" s="12">
        <v>96</v>
      </c>
      <c r="E21" s="13">
        <v>1.842964100595124E-2</v>
      </c>
      <c r="F21" s="12">
        <v>41</v>
      </c>
      <c r="G21" s="13">
        <v>8.5097550850975513E-3</v>
      </c>
      <c r="H21" s="14">
        <v>1.3414634146341462</v>
      </c>
      <c r="I21" s="29">
        <v>0</v>
      </c>
      <c r="J21" s="12">
        <v>126</v>
      </c>
      <c r="K21" s="14">
        <v>-0.23809523809523814</v>
      </c>
      <c r="L21" s="29">
        <v>1</v>
      </c>
      <c r="M21" s="68"/>
      <c r="O21" s="10">
        <v>11</v>
      </c>
      <c r="P21" s="11" t="s">
        <v>4</v>
      </c>
      <c r="Q21" s="12">
        <v>705</v>
      </c>
      <c r="R21" s="13">
        <v>1.4309490947470974E-2</v>
      </c>
      <c r="S21" s="12">
        <v>712</v>
      </c>
      <c r="T21" s="13">
        <v>1.6382880809940176E-2</v>
      </c>
      <c r="U21" s="14">
        <v>-9.8314606741572996E-3</v>
      </c>
      <c r="V21" s="29">
        <v>0</v>
      </c>
    </row>
    <row r="22" spans="2:22" ht="14.45" customHeight="1" thickBot="1">
      <c r="B22" s="69">
        <v>12</v>
      </c>
      <c r="C22" s="15" t="s">
        <v>14</v>
      </c>
      <c r="D22" s="16">
        <v>90</v>
      </c>
      <c r="E22" s="17">
        <v>1.7277788443079287E-2</v>
      </c>
      <c r="F22" s="16">
        <v>132</v>
      </c>
      <c r="G22" s="17">
        <v>2.7397260273972601E-2</v>
      </c>
      <c r="H22" s="18">
        <v>-0.31818181818181823</v>
      </c>
      <c r="I22" s="30">
        <v>-2</v>
      </c>
      <c r="J22" s="16">
        <v>180</v>
      </c>
      <c r="K22" s="18">
        <v>-0.5</v>
      </c>
      <c r="L22" s="30">
        <v>-2</v>
      </c>
      <c r="M22" s="68"/>
      <c r="O22" s="69">
        <v>12</v>
      </c>
      <c r="P22" s="15" t="s">
        <v>70</v>
      </c>
      <c r="Q22" s="16">
        <v>679</v>
      </c>
      <c r="R22" s="17">
        <v>1.3781765040188357E-2</v>
      </c>
      <c r="S22" s="16">
        <v>170</v>
      </c>
      <c r="T22" s="17">
        <v>3.9116428900138056E-3</v>
      </c>
      <c r="U22" s="18">
        <v>2.9941176470588236</v>
      </c>
      <c r="V22" s="30">
        <v>2</v>
      </c>
    </row>
    <row r="23" spans="2:22" ht="14.45" customHeight="1" thickBot="1">
      <c r="B23" s="10">
        <v>13</v>
      </c>
      <c r="C23" s="11" t="s">
        <v>70</v>
      </c>
      <c r="D23" s="12">
        <v>61</v>
      </c>
      <c r="E23" s="13">
        <v>1.1710501055864849E-2</v>
      </c>
      <c r="F23" s="12">
        <v>30</v>
      </c>
      <c r="G23" s="13">
        <v>6.2266500622665004E-3</v>
      </c>
      <c r="H23" s="14">
        <v>1.0333333333333332</v>
      </c>
      <c r="I23" s="29">
        <v>0</v>
      </c>
      <c r="J23" s="12">
        <v>135</v>
      </c>
      <c r="K23" s="14">
        <v>-0.54814814814814816</v>
      </c>
      <c r="L23" s="29">
        <v>-2</v>
      </c>
      <c r="M23" s="68"/>
      <c r="O23" s="10">
        <v>13</v>
      </c>
      <c r="P23" s="11" t="s">
        <v>81</v>
      </c>
      <c r="Q23" s="12">
        <v>602</v>
      </c>
      <c r="R23" s="13">
        <v>1.2218884468620605E-2</v>
      </c>
      <c r="S23" s="12">
        <v>1</v>
      </c>
      <c r="T23" s="13">
        <v>2.300966405890474E-5</v>
      </c>
      <c r="U23" s="14">
        <v>601</v>
      </c>
      <c r="V23" s="29">
        <v>61</v>
      </c>
    </row>
    <row r="24" spans="2:22" ht="14.45" customHeight="1" thickBot="1">
      <c r="B24" s="69">
        <v>14</v>
      </c>
      <c r="C24" s="15" t="s">
        <v>76</v>
      </c>
      <c r="D24" s="16">
        <v>37</v>
      </c>
      <c r="E24" s="17">
        <v>7.1030908043770401E-3</v>
      </c>
      <c r="F24" s="16">
        <v>40</v>
      </c>
      <c r="G24" s="17">
        <v>8.3022000830220016E-3</v>
      </c>
      <c r="H24" s="18">
        <v>-7.4999999999999956E-2</v>
      </c>
      <c r="I24" s="30">
        <v>-2</v>
      </c>
      <c r="J24" s="16">
        <v>25</v>
      </c>
      <c r="K24" s="18">
        <v>0.48</v>
      </c>
      <c r="L24" s="30">
        <v>3</v>
      </c>
      <c r="M24" s="68"/>
      <c r="O24" s="69">
        <v>14</v>
      </c>
      <c r="P24" s="15" t="s">
        <v>76</v>
      </c>
      <c r="Q24" s="16">
        <v>269</v>
      </c>
      <c r="R24" s="17">
        <v>5.4599334253470815E-3</v>
      </c>
      <c r="S24" s="16">
        <v>284</v>
      </c>
      <c r="T24" s="17">
        <v>6.5347445927289461E-3</v>
      </c>
      <c r="U24" s="18">
        <v>-5.2816901408450745E-2</v>
      </c>
      <c r="V24" s="30">
        <v>-2</v>
      </c>
    </row>
    <row r="25" spans="2:22" ht="14.45" customHeight="1" thickBot="1">
      <c r="B25" s="10">
        <v>15</v>
      </c>
      <c r="C25" s="11" t="s">
        <v>72</v>
      </c>
      <c r="D25" s="12">
        <v>25</v>
      </c>
      <c r="E25" s="13">
        <v>4.7993856786331347E-3</v>
      </c>
      <c r="F25" s="12">
        <v>4</v>
      </c>
      <c r="G25" s="13">
        <v>8.3022000830220008E-4</v>
      </c>
      <c r="H25" s="14">
        <v>5.25</v>
      </c>
      <c r="I25" s="29">
        <v>9</v>
      </c>
      <c r="J25" s="12">
        <v>14</v>
      </c>
      <c r="K25" s="14">
        <v>0.78571428571428581</v>
      </c>
      <c r="L25" s="29">
        <v>6</v>
      </c>
      <c r="M25" s="68"/>
      <c r="O25" s="10">
        <v>15</v>
      </c>
      <c r="P25" s="11" t="s">
        <v>64</v>
      </c>
      <c r="Q25" s="12">
        <v>209</v>
      </c>
      <c r="R25" s="13">
        <v>4.2421044085410404E-3</v>
      </c>
      <c r="S25" s="12">
        <v>176</v>
      </c>
      <c r="T25" s="13">
        <v>4.0497008743672338E-3</v>
      </c>
      <c r="U25" s="14">
        <v>0.1875</v>
      </c>
      <c r="V25" s="29">
        <v>-2</v>
      </c>
    </row>
    <row r="26" spans="2:22" ht="14.45" customHeight="1" thickBot="1">
      <c r="B26" s="69">
        <v>16</v>
      </c>
      <c r="C26" s="15" t="s">
        <v>96</v>
      </c>
      <c r="D26" s="16">
        <v>19</v>
      </c>
      <c r="E26" s="17">
        <v>3.6475331157611824E-3</v>
      </c>
      <c r="F26" s="16">
        <v>0</v>
      </c>
      <c r="G26" s="17">
        <v>0</v>
      </c>
      <c r="H26" s="18"/>
      <c r="I26" s="30"/>
      <c r="J26" s="16">
        <v>10</v>
      </c>
      <c r="K26" s="18">
        <v>0.89999999999999991</v>
      </c>
      <c r="L26" s="30">
        <v>6</v>
      </c>
      <c r="M26" s="68"/>
      <c r="O26" s="69">
        <v>16</v>
      </c>
      <c r="P26" s="15" t="s">
        <v>77</v>
      </c>
      <c r="Q26" s="16">
        <v>164</v>
      </c>
      <c r="R26" s="17">
        <v>3.3287326459365105E-3</v>
      </c>
      <c r="S26" s="16">
        <v>134</v>
      </c>
      <c r="T26" s="17">
        <v>3.083294983893235E-3</v>
      </c>
      <c r="U26" s="18">
        <v>0.22388059701492535</v>
      </c>
      <c r="V26" s="30">
        <v>0</v>
      </c>
    </row>
    <row r="27" spans="2:22" ht="14.45" customHeight="1" thickBot="1">
      <c r="B27" s="10">
        <v>17</v>
      </c>
      <c r="C27" s="11" t="s">
        <v>64</v>
      </c>
      <c r="D27" s="12">
        <v>17</v>
      </c>
      <c r="E27" s="13">
        <v>3.263582261470532E-3</v>
      </c>
      <c r="F27" s="12">
        <v>10</v>
      </c>
      <c r="G27" s="13">
        <v>2.0755500207555004E-3</v>
      </c>
      <c r="H27" s="14">
        <v>0.7</v>
      </c>
      <c r="I27" s="29">
        <v>3</v>
      </c>
      <c r="J27" s="12">
        <v>32</v>
      </c>
      <c r="K27" s="14">
        <v>-0.46875</v>
      </c>
      <c r="L27" s="29">
        <v>-2</v>
      </c>
      <c r="M27" s="68"/>
      <c r="O27" s="10">
        <v>17</v>
      </c>
      <c r="P27" s="11" t="s">
        <v>82</v>
      </c>
      <c r="Q27" s="12">
        <v>144</v>
      </c>
      <c r="R27" s="13">
        <v>2.9227896403344971E-3</v>
      </c>
      <c r="S27" s="12">
        <v>102</v>
      </c>
      <c r="T27" s="13">
        <v>2.3469857340082836E-3</v>
      </c>
      <c r="U27" s="14">
        <v>0.41176470588235303</v>
      </c>
      <c r="V27" s="29">
        <v>0</v>
      </c>
    </row>
    <row r="28" spans="2:22" ht="14.45" customHeight="1" thickBot="1">
      <c r="B28" s="69">
        <v>18</v>
      </c>
      <c r="C28" s="15" t="s">
        <v>77</v>
      </c>
      <c r="D28" s="16">
        <v>15</v>
      </c>
      <c r="E28" s="17">
        <v>2.8796314071798811E-3</v>
      </c>
      <c r="F28" s="16">
        <v>11</v>
      </c>
      <c r="G28" s="17">
        <v>2.2831050228310501E-3</v>
      </c>
      <c r="H28" s="18">
        <v>0.36363636363636354</v>
      </c>
      <c r="I28" s="30">
        <v>0</v>
      </c>
      <c r="J28" s="16">
        <v>29</v>
      </c>
      <c r="K28" s="18">
        <v>-0.48275862068965514</v>
      </c>
      <c r="L28" s="30">
        <v>-2</v>
      </c>
      <c r="M28" s="68"/>
      <c r="O28" s="69">
        <v>18</v>
      </c>
      <c r="P28" s="15" t="s">
        <v>83</v>
      </c>
      <c r="Q28" s="16">
        <v>130</v>
      </c>
      <c r="R28" s="17">
        <v>2.6386295364130875E-3</v>
      </c>
      <c r="S28" s="16">
        <v>75</v>
      </c>
      <c r="T28" s="17">
        <v>1.7257248044178556E-3</v>
      </c>
      <c r="U28" s="18">
        <v>0.73333333333333339</v>
      </c>
      <c r="V28" s="30">
        <v>2</v>
      </c>
    </row>
    <row r="29" spans="2:22" ht="14.45" customHeight="1" thickBot="1">
      <c r="B29" s="10">
        <v>19</v>
      </c>
      <c r="C29" s="11" t="s">
        <v>102</v>
      </c>
      <c r="D29" s="12">
        <v>14</v>
      </c>
      <c r="E29" s="13">
        <v>2.6876559800345554E-3</v>
      </c>
      <c r="F29" s="12">
        <v>14</v>
      </c>
      <c r="G29" s="13">
        <v>2.9057700290577005E-3</v>
      </c>
      <c r="H29" s="14">
        <v>0</v>
      </c>
      <c r="I29" s="29">
        <v>-5</v>
      </c>
      <c r="J29" s="12">
        <v>16</v>
      </c>
      <c r="K29" s="14">
        <v>-0.125</v>
      </c>
      <c r="L29" s="29">
        <v>0</v>
      </c>
      <c r="M29" s="68"/>
      <c r="O29" s="10">
        <v>19</v>
      </c>
      <c r="P29" s="11" t="s">
        <v>84</v>
      </c>
      <c r="Q29" s="12">
        <v>127</v>
      </c>
      <c r="R29" s="13">
        <v>2.5777380855727854E-3</v>
      </c>
      <c r="S29" s="12">
        <v>100</v>
      </c>
      <c r="T29" s="13">
        <v>2.3009664058904738E-3</v>
      </c>
      <c r="U29" s="14">
        <v>0.27</v>
      </c>
      <c r="V29" s="29">
        <v>-1</v>
      </c>
    </row>
    <row r="30" spans="2:22" ht="14.45" customHeight="1" thickBot="1">
      <c r="B30" s="69">
        <v>20</v>
      </c>
      <c r="C30" s="15" t="s">
        <v>95</v>
      </c>
      <c r="D30" s="16">
        <v>13</v>
      </c>
      <c r="E30" s="17">
        <v>2.4956805528892302E-3</v>
      </c>
      <c r="F30" s="16">
        <v>2</v>
      </c>
      <c r="G30" s="17">
        <v>4.1511000415110004E-4</v>
      </c>
      <c r="H30" s="18">
        <v>5.5</v>
      </c>
      <c r="I30" s="30">
        <v>10</v>
      </c>
      <c r="J30" s="16">
        <v>16</v>
      </c>
      <c r="K30" s="18">
        <v>-0.1875</v>
      </c>
      <c r="L30" s="30">
        <v>-1</v>
      </c>
      <c r="M30" s="68"/>
      <c r="O30" s="69">
        <v>20</v>
      </c>
      <c r="P30" s="15" t="s">
        <v>96</v>
      </c>
      <c r="Q30" s="16">
        <v>110</v>
      </c>
      <c r="R30" s="17">
        <v>2.2326865308110741E-3</v>
      </c>
      <c r="S30" s="16">
        <v>6</v>
      </c>
      <c r="T30" s="17">
        <v>1.3805798435342844E-4</v>
      </c>
      <c r="U30" s="18">
        <v>17.333333333333332</v>
      </c>
      <c r="V30" s="30">
        <v>30</v>
      </c>
    </row>
    <row r="31" spans="2:22" ht="15.75" thickBot="1">
      <c r="B31" s="106" t="s">
        <v>67</v>
      </c>
      <c r="C31" s="107"/>
      <c r="D31" s="20">
        <f>SUM(D11:D30)</f>
        <v>5098</v>
      </c>
      <c r="E31" s="21">
        <f>D31/D33</f>
        <v>0.97869072758686892</v>
      </c>
      <c r="F31" s="20">
        <f>SUM(F11:F30)</f>
        <v>4711</v>
      </c>
      <c r="G31" s="21">
        <f>F31/F33</f>
        <v>0.9777916147779161</v>
      </c>
      <c r="H31" s="22">
        <f>D31/F31-1</f>
        <v>8.2148163871789359E-2</v>
      </c>
      <c r="I31" s="31"/>
      <c r="J31" s="20">
        <f>SUM(J11:J30)</f>
        <v>6086</v>
      </c>
      <c r="K31" s="21">
        <f>E31/J31-1</f>
        <v>-0.9998391898245832</v>
      </c>
      <c r="L31" s="20"/>
      <c r="M31" s="68"/>
      <c r="O31" s="106" t="s">
        <v>67</v>
      </c>
      <c r="P31" s="107"/>
      <c r="Q31" s="20">
        <f>SUM(Q11:Q30)</f>
        <v>48184</v>
      </c>
      <c r="R31" s="21">
        <f>Q31/Q33</f>
        <v>0.97799788909637086</v>
      </c>
      <c r="S31" s="20">
        <f>SUM(S11:S30)</f>
        <v>42406</v>
      </c>
      <c r="T31" s="21">
        <f>S31/S33</f>
        <v>0.97574781408191436</v>
      </c>
      <c r="U31" s="22">
        <f>Q31/S31-1</f>
        <v>0.136254303636278</v>
      </c>
      <c r="V31" s="31"/>
    </row>
    <row r="32" spans="2:22" ht="15.75" thickBot="1">
      <c r="B32" s="106" t="s">
        <v>29</v>
      </c>
      <c r="C32" s="107"/>
      <c r="D32" s="20">
        <f>D33-SUM(D11:D30)</f>
        <v>111</v>
      </c>
      <c r="E32" s="21">
        <f>D32/D33</f>
        <v>2.130927241313112E-2</v>
      </c>
      <c r="F32" s="20">
        <f>F33-SUM(F11:F30)</f>
        <v>107</v>
      </c>
      <c r="G32" s="21">
        <f>F32/F33</f>
        <v>2.2208385222083852E-2</v>
      </c>
      <c r="H32" s="22">
        <f>D32/F32-1</f>
        <v>3.7383177570093462E-2</v>
      </c>
      <c r="I32" s="31"/>
      <c r="J32" s="20">
        <f>J33-SUM(J11:J30)</f>
        <v>154</v>
      </c>
      <c r="K32" s="21">
        <f>E32/J32-1</f>
        <v>-0.99986162810121348</v>
      </c>
      <c r="L32" s="20"/>
      <c r="M32" s="68"/>
      <c r="O32" s="106" t="s">
        <v>29</v>
      </c>
      <c r="P32" s="107"/>
      <c r="Q32" s="20">
        <f>Q33-SUM(Q11:Q30)</f>
        <v>1084</v>
      </c>
      <c r="R32" s="21">
        <f>Q32/Q33</f>
        <v>2.2002110903629132E-2</v>
      </c>
      <c r="S32" s="20">
        <f>S33-SUM(S11:S30)</f>
        <v>1054</v>
      </c>
      <c r="T32" s="21">
        <f>S32/S33</f>
        <v>2.4252185918085596E-2</v>
      </c>
      <c r="U32" s="22">
        <f>Q32/S32-1</f>
        <v>2.8462998102466885E-2</v>
      </c>
      <c r="V32" s="32"/>
    </row>
    <row r="33" spans="2:22" ht="15.75" thickBot="1">
      <c r="B33" s="104" t="s">
        <v>51</v>
      </c>
      <c r="C33" s="105"/>
      <c r="D33" s="23">
        <v>5209</v>
      </c>
      <c r="E33" s="24">
        <v>1</v>
      </c>
      <c r="F33" s="23">
        <v>4818</v>
      </c>
      <c r="G33" s="24">
        <v>1</v>
      </c>
      <c r="H33" s="25">
        <v>8.1154005811540086E-2</v>
      </c>
      <c r="I33" s="34"/>
      <c r="J33" s="23">
        <v>6240</v>
      </c>
      <c r="K33" s="25">
        <v>-0.16522435897435894</v>
      </c>
      <c r="L33" s="23"/>
      <c r="M33" s="68"/>
      <c r="N33" s="28"/>
      <c r="O33" s="104" t="s">
        <v>51</v>
      </c>
      <c r="P33" s="105"/>
      <c r="Q33" s="23">
        <v>49268</v>
      </c>
      <c r="R33" s="24">
        <v>1</v>
      </c>
      <c r="S33" s="23">
        <v>43460</v>
      </c>
      <c r="T33" s="24">
        <v>1</v>
      </c>
      <c r="U33" s="25">
        <v>0.13364012885411869</v>
      </c>
      <c r="V33" s="34"/>
    </row>
    <row r="34" spans="2:22" ht="15">
      <c r="B34" s="70" t="s">
        <v>56</v>
      </c>
      <c r="M34" s="68"/>
      <c r="O34" s="70" t="s">
        <v>56</v>
      </c>
    </row>
    <row r="35" spans="2:22" ht="15">
      <c r="B35" s="71" t="s">
        <v>57</v>
      </c>
      <c r="M35" s="68"/>
      <c r="O35" s="71" t="s">
        <v>57</v>
      </c>
    </row>
    <row r="36" spans="2:22">
      <c r="B36" s="27"/>
    </row>
    <row r="37" spans="2:22">
      <c r="B37" s="72"/>
    </row>
    <row r="38" spans="2:22" ht="15" customHeight="1">
      <c r="B38" s="81" t="s">
        <v>113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26"/>
      <c r="O38" s="81" t="s">
        <v>85</v>
      </c>
      <c r="P38" s="81"/>
      <c r="Q38" s="81"/>
      <c r="R38" s="81"/>
      <c r="S38" s="81"/>
      <c r="T38" s="81"/>
      <c r="U38" s="81"/>
      <c r="V38" s="81"/>
    </row>
    <row r="39" spans="2:22" ht="15" customHeight="1">
      <c r="B39" s="123" t="s">
        <v>114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26"/>
      <c r="O39" s="123" t="s">
        <v>86</v>
      </c>
      <c r="P39" s="123"/>
      <c r="Q39" s="123"/>
      <c r="R39" s="123"/>
      <c r="S39" s="123"/>
      <c r="T39" s="123"/>
      <c r="U39" s="123"/>
      <c r="V39" s="123"/>
    </row>
    <row r="40" spans="2:22" ht="15" customHeight="1" thickBot="1">
      <c r="B40" s="76"/>
      <c r="C40" s="76"/>
      <c r="D40" s="76"/>
      <c r="E40" s="76"/>
      <c r="F40" s="76"/>
      <c r="G40" s="76"/>
      <c r="H40" s="76"/>
      <c r="I40" s="76"/>
      <c r="J40" s="76"/>
      <c r="K40" s="28"/>
      <c r="L40" s="77" t="s">
        <v>73</v>
      </c>
      <c r="O40" s="76"/>
      <c r="P40" s="76"/>
      <c r="Q40" s="76"/>
      <c r="R40" s="76"/>
      <c r="S40" s="76"/>
      <c r="T40" s="76"/>
      <c r="U40" s="76"/>
      <c r="V40" s="77" t="s">
        <v>73</v>
      </c>
    </row>
    <row r="41" spans="2:22">
      <c r="B41" s="112" t="s">
        <v>0</v>
      </c>
      <c r="C41" s="114" t="s">
        <v>45</v>
      </c>
      <c r="D41" s="116" t="s">
        <v>103</v>
      </c>
      <c r="E41" s="91"/>
      <c r="F41" s="91"/>
      <c r="G41" s="91"/>
      <c r="H41" s="91"/>
      <c r="I41" s="92"/>
      <c r="J41" s="116" t="s">
        <v>100</v>
      </c>
      <c r="K41" s="91"/>
      <c r="L41" s="92"/>
      <c r="O41" s="112" t="s">
        <v>0</v>
      </c>
      <c r="P41" s="114" t="s">
        <v>45</v>
      </c>
      <c r="Q41" s="116" t="s">
        <v>109</v>
      </c>
      <c r="R41" s="91"/>
      <c r="S41" s="91"/>
      <c r="T41" s="91"/>
      <c r="U41" s="91"/>
      <c r="V41" s="92"/>
    </row>
    <row r="42" spans="2:22" ht="15" customHeight="1" thickBot="1">
      <c r="B42" s="113"/>
      <c r="C42" s="115"/>
      <c r="D42" s="100" t="s">
        <v>104</v>
      </c>
      <c r="E42" s="94"/>
      <c r="F42" s="94"/>
      <c r="G42" s="94"/>
      <c r="H42" s="94"/>
      <c r="I42" s="95"/>
      <c r="J42" s="100" t="s">
        <v>101</v>
      </c>
      <c r="K42" s="94"/>
      <c r="L42" s="95"/>
      <c r="O42" s="113"/>
      <c r="P42" s="115"/>
      <c r="Q42" s="100" t="s">
        <v>110</v>
      </c>
      <c r="R42" s="94"/>
      <c r="S42" s="94"/>
      <c r="T42" s="94"/>
      <c r="U42" s="94"/>
      <c r="V42" s="95"/>
    </row>
    <row r="43" spans="2:22" ht="15" customHeight="1">
      <c r="B43" s="113"/>
      <c r="C43" s="115"/>
      <c r="D43" s="96">
        <v>2026</v>
      </c>
      <c r="E43" s="97"/>
      <c r="F43" s="96">
        <v>2025</v>
      </c>
      <c r="G43" s="97"/>
      <c r="H43" s="85" t="s">
        <v>22</v>
      </c>
      <c r="I43" s="85" t="s">
        <v>46</v>
      </c>
      <c r="J43" s="85">
        <v>2026</v>
      </c>
      <c r="K43" s="85" t="s">
        <v>105</v>
      </c>
      <c r="L43" s="121" t="s">
        <v>111</v>
      </c>
      <c r="O43" s="113"/>
      <c r="P43" s="115"/>
      <c r="Q43" s="96">
        <v>2026</v>
      </c>
      <c r="R43" s="97"/>
      <c r="S43" s="96">
        <v>2025</v>
      </c>
      <c r="T43" s="97"/>
      <c r="U43" s="85" t="s">
        <v>22</v>
      </c>
      <c r="V43" s="121" t="s">
        <v>74</v>
      </c>
    </row>
    <row r="44" spans="2:22" ht="14.45" customHeight="1" thickBot="1">
      <c r="B44" s="108" t="s">
        <v>23</v>
      </c>
      <c r="C44" s="110" t="s">
        <v>45</v>
      </c>
      <c r="D44" s="98"/>
      <c r="E44" s="99"/>
      <c r="F44" s="98"/>
      <c r="G44" s="99"/>
      <c r="H44" s="86"/>
      <c r="I44" s="86"/>
      <c r="J44" s="86"/>
      <c r="K44" s="86"/>
      <c r="L44" s="122"/>
      <c r="O44" s="108" t="s">
        <v>23</v>
      </c>
      <c r="P44" s="110" t="s">
        <v>45</v>
      </c>
      <c r="Q44" s="98"/>
      <c r="R44" s="99"/>
      <c r="S44" s="98"/>
      <c r="T44" s="99"/>
      <c r="U44" s="86"/>
      <c r="V44" s="122"/>
    </row>
    <row r="45" spans="2:22" ht="15" customHeight="1">
      <c r="B45" s="108"/>
      <c r="C45" s="110"/>
      <c r="D45" s="4" t="s">
        <v>25</v>
      </c>
      <c r="E45" s="5" t="s">
        <v>2</v>
      </c>
      <c r="F45" s="4" t="s">
        <v>25</v>
      </c>
      <c r="G45" s="5" t="s">
        <v>2</v>
      </c>
      <c r="H45" s="83" t="s">
        <v>26</v>
      </c>
      <c r="I45" s="83" t="s">
        <v>47</v>
      </c>
      <c r="J45" s="83" t="s">
        <v>25</v>
      </c>
      <c r="K45" s="83" t="s">
        <v>106</v>
      </c>
      <c r="L45" s="119" t="s">
        <v>112</v>
      </c>
      <c r="O45" s="108"/>
      <c r="P45" s="110"/>
      <c r="Q45" s="4" t="s">
        <v>25</v>
      </c>
      <c r="R45" s="5" t="s">
        <v>2</v>
      </c>
      <c r="S45" s="4" t="s">
        <v>25</v>
      </c>
      <c r="T45" s="5" t="s">
        <v>2</v>
      </c>
      <c r="U45" s="83" t="s">
        <v>26</v>
      </c>
      <c r="V45" s="119" t="s">
        <v>75</v>
      </c>
    </row>
    <row r="46" spans="2:22" ht="14.25" customHeight="1" thickBot="1">
      <c r="B46" s="109"/>
      <c r="C46" s="111"/>
      <c r="D46" s="7" t="s">
        <v>27</v>
      </c>
      <c r="E46" s="8" t="s">
        <v>28</v>
      </c>
      <c r="F46" s="7" t="s">
        <v>27</v>
      </c>
      <c r="G46" s="8" t="s">
        <v>28</v>
      </c>
      <c r="H46" s="84"/>
      <c r="I46" s="84"/>
      <c r="J46" s="84" t="s">
        <v>27</v>
      </c>
      <c r="K46" s="84"/>
      <c r="L46" s="120"/>
      <c r="O46" s="109"/>
      <c r="P46" s="111"/>
      <c r="Q46" s="7" t="s">
        <v>27</v>
      </c>
      <c r="R46" s="8" t="s">
        <v>28</v>
      </c>
      <c r="S46" s="7" t="s">
        <v>27</v>
      </c>
      <c r="T46" s="8" t="s">
        <v>28</v>
      </c>
      <c r="U46" s="84"/>
      <c r="V46" s="120"/>
    </row>
    <row r="47" spans="2:22" ht="15" thickBot="1">
      <c r="B47" s="10">
        <v>1</v>
      </c>
      <c r="C47" s="11" t="s">
        <v>48</v>
      </c>
      <c r="D47" s="12">
        <v>701</v>
      </c>
      <c r="E47" s="13">
        <v>0.13457477442887311</v>
      </c>
      <c r="F47" s="12">
        <v>530</v>
      </c>
      <c r="G47" s="13">
        <v>0.11000415110004151</v>
      </c>
      <c r="H47" s="14">
        <v>0.3226415094339623</v>
      </c>
      <c r="I47" s="29">
        <v>0</v>
      </c>
      <c r="J47" s="12">
        <v>829</v>
      </c>
      <c r="K47" s="14">
        <v>-0.15440289505428229</v>
      </c>
      <c r="L47" s="29">
        <v>0</v>
      </c>
      <c r="O47" s="10">
        <v>1</v>
      </c>
      <c r="P47" s="11" t="s">
        <v>48</v>
      </c>
      <c r="Q47" s="12">
        <v>6549</v>
      </c>
      <c r="R47" s="13">
        <v>0.13292603718437931</v>
      </c>
      <c r="S47" s="12">
        <v>4445</v>
      </c>
      <c r="T47" s="13">
        <v>0.10227795674183157</v>
      </c>
      <c r="U47" s="14">
        <v>0.47334083239595048</v>
      </c>
      <c r="V47" s="29">
        <v>0</v>
      </c>
    </row>
    <row r="48" spans="2:22" ht="15" thickBot="1">
      <c r="B48" s="69">
        <v>2</v>
      </c>
      <c r="C48" s="15" t="s">
        <v>61</v>
      </c>
      <c r="D48" s="16">
        <v>376</v>
      </c>
      <c r="E48" s="17">
        <v>7.2182760606642346E-2</v>
      </c>
      <c r="F48" s="16">
        <v>330</v>
      </c>
      <c r="G48" s="17">
        <v>6.8493150684931503E-2</v>
      </c>
      <c r="H48" s="18">
        <v>0.1393939393939394</v>
      </c>
      <c r="I48" s="30">
        <v>1</v>
      </c>
      <c r="J48" s="16">
        <v>397</v>
      </c>
      <c r="K48" s="18">
        <v>-5.2896725440806036E-2</v>
      </c>
      <c r="L48" s="30">
        <v>1</v>
      </c>
      <c r="O48" s="69">
        <v>2</v>
      </c>
      <c r="P48" s="15" t="s">
        <v>61</v>
      </c>
      <c r="Q48" s="16">
        <v>3699</v>
      </c>
      <c r="R48" s="17">
        <v>7.5079158886092387E-2</v>
      </c>
      <c r="S48" s="16">
        <v>3099</v>
      </c>
      <c r="T48" s="17">
        <v>7.130694891854579E-2</v>
      </c>
      <c r="U48" s="18">
        <v>0.19361084220716362</v>
      </c>
      <c r="V48" s="30">
        <v>0</v>
      </c>
    </row>
    <row r="49" spans="2:22" ht="15" thickBot="1">
      <c r="B49" s="10">
        <v>3</v>
      </c>
      <c r="C49" s="11" t="s">
        <v>69</v>
      </c>
      <c r="D49" s="12">
        <v>307</v>
      </c>
      <c r="E49" s="13">
        <v>5.8936456133614895E-2</v>
      </c>
      <c r="F49" s="12">
        <v>222</v>
      </c>
      <c r="G49" s="13">
        <v>4.6077210460772101E-2</v>
      </c>
      <c r="H49" s="14">
        <v>0.38288288288288297</v>
      </c>
      <c r="I49" s="29">
        <v>4</v>
      </c>
      <c r="J49" s="12">
        <v>409</v>
      </c>
      <c r="K49" s="14">
        <v>-0.24938875305623476</v>
      </c>
      <c r="L49" s="29">
        <v>-1</v>
      </c>
      <c r="O49" s="10">
        <v>3</v>
      </c>
      <c r="P49" s="11" t="s">
        <v>55</v>
      </c>
      <c r="Q49" s="12">
        <v>3100</v>
      </c>
      <c r="R49" s="13">
        <v>6.292116586831209E-2</v>
      </c>
      <c r="S49" s="12">
        <v>2894</v>
      </c>
      <c r="T49" s="13">
        <v>6.6589967786470319E-2</v>
      </c>
      <c r="U49" s="14">
        <v>7.1181755355908871E-2</v>
      </c>
      <c r="V49" s="29">
        <v>0</v>
      </c>
    </row>
    <row r="50" spans="2:22" ht="15" thickBot="1">
      <c r="B50" s="69">
        <v>4</v>
      </c>
      <c r="C50" s="15" t="s">
        <v>50</v>
      </c>
      <c r="D50" s="16">
        <v>287</v>
      </c>
      <c r="E50" s="17">
        <v>5.5096947590708392E-2</v>
      </c>
      <c r="F50" s="16">
        <v>305</v>
      </c>
      <c r="G50" s="17">
        <v>6.330427563304275E-2</v>
      </c>
      <c r="H50" s="18">
        <v>-5.9016393442622994E-2</v>
      </c>
      <c r="I50" s="30">
        <v>0</v>
      </c>
      <c r="J50" s="16">
        <v>258</v>
      </c>
      <c r="K50" s="18">
        <v>0.11240310077519378</v>
      </c>
      <c r="L50" s="30">
        <v>3</v>
      </c>
      <c r="O50" s="69">
        <v>4</v>
      </c>
      <c r="P50" s="15" t="s">
        <v>69</v>
      </c>
      <c r="Q50" s="16">
        <v>2796</v>
      </c>
      <c r="R50" s="17">
        <v>5.6750832183161487E-2</v>
      </c>
      <c r="S50" s="16">
        <v>2019</v>
      </c>
      <c r="T50" s="17">
        <v>4.6456511734928672E-2</v>
      </c>
      <c r="U50" s="18">
        <v>0.38484398216939075</v>
      </c>
      <c r="V50" s="30">
        <v>4</v>
      </c>
    </row>
    <row r="51" spans="2:22" ht="15" thickBot="1">
      <c r="B51" s="10">
        <v>5</v>
      </c>
      <c r="C51" s="11" t="s">
        <v>53</v>
      </c>
      <c r="D51" s="12">
        <v>276</v>
      </c>
      <c r="E51" s="13">
        <v>5.2985217892109811E-2</v>
      </c>
      <c r="F51" s="12">
        <v>303</v>
      </c>
      <c r="G51" s="13">
        <v>6.2889165628891658E-2</v>
      </c>
      <c r="H51" s="14">
        <v>-8.9108910891089077E-2</v>
      </c>
      <c r="I51" s="29">
        <v>0</v>
      </c>
      <c r="J51" s="12">
        <v>349</v>
      </c>
      <c r="K51" s="14">
        <v>-0.20916905444126077</v>
      </c>
      <c r="L51" s="29">
        <v>0</v>
      </c>
      <c r="O51" s="10">
        <v>5</v>
      </c>
      <c r="P51" s="11" t="s">
        <v>53</v>
      </c>
      <c r="Q51" s="12">
        <v>2473</v>
      </c>
      <c r="R51" s="13">
        <v>5.019485264268897E-2</v>
      </c>
      <c r="S51" s="12">
        <v>2526</v>
      </c>
      <c r="T51" s="13">
        <v>5.8122411412793375E-2</v>
      </c>
      <c r="U51" s="14">
        <v>-2.0981789390340455E-2</v>
      </c>
      <c r="V51" s="29">
        <v>2</v>
      </c>
    </row>
    <row r="52" spans="2:22" ht="15" thickBot="1">
      <c r="B52" s="69">
        <v>6</v>
      </c>
      <c r="C52" s="15" t="s">
        <v>55</v>
      </c>
      <c r="D52" s="16">
        <v>271</v>
      </c>
      <c r="E52" s="17">
        <v>5.2025340756383182E-2</v>
      </c>
      <c r="F52" s="16">
        <v>415</v>
      </c>
      <c r="G52" s="17">
        <v>8.6135325861353265E-2</v>
      </c>
      <c r="H52" s="18">
        <v>-0.34698795180722897</v>
      </c>
      <c r="I52" s="30">
        <v>-4</v>
      </c>
      <c r="J52" s="16">
        <v>305</v>
      </c>
      <c r="K52" s="18">
        <v>-0.11147540983606552</v>
      </c>
      <c r="L52" s="30">
        <v>0</v>
      </c>
      <c r="O52" s="69">
        <v>6</v>
      </c>
      <c r="P52" s="15" t="s">
        <v>50</v>
      </c>
      <c r="Q52" s="16">
        <v>2432</v>
      </c>
      <c r="R52" s="17">
        <v>4.9362669481204838E-2</v>
      </c>
      <c r="S52" s="16">
        <v>2624</v>
      </c>
      <c r="T52" s="17">
        <v>6.0377358490566038E-2</v>
      </c>
      <c r="U52" s="18">
        <v>-7.3170731707317027E-2</v>
      </c>
      <c r="V52" s="30">
        <v>-2</v>
      </c>
    </row>
    <row r="53" spans="2:22" ht="15" thickBot="1">
      <c r="B53" s="10">
        <v>7</v>
      </c>
      <c r="C53" s="11" t="s">
        <v>49</v>
      </c>
      <c r="D53" s="12">
        <v>261</v>
      </c>
      <c r="E53" s="13">
        <v>5.010558648492993E-2</v>
      </c>
      <c r="F53" s="12">
        <v>222</v>
      </c>
      <c r="G53" s="13">
        <v>4.6077210460772101E-2</v>
      </c>
      <c r="H53" s="14">
        <v>0.17567567567567566</v>
      </c>
      <c r="I53" s="29">
        <v>0</v>
      </c>
      <c r="J53" s="12">
        <v>187</v>
      </c>
      <c r="K53" s="14">
        <v>0.39572192513368987</v>
      </c>
      <c r="L53" s="29">
        <v>5</v>
      </c>
      <c r="O53" s="10">
        <v>7</v>
      </c>
      <c r="P53" s="11" t="s">
        <v>63</v>
      </c>
      <c r="Q53" s="12">
        <v>2365</v>
      </c>
      <c r="R53" s="13">
        <v>4.8002760412438096E-2</v>
      </c>
      <c r="S53" s="12">
        <v>2546</v>
      </c>
      <c r="T53" s="13">
        <v>5.8582604693971467E-2</v>
      </c>
      <c r="U53" s="14">
        <v>-7.1091908876669274E-2</v>
      </c>
      <c r="V53" s="29">
        <v>-1</v>
      </c>
    </row>
    <row r="54" spans="2:22" ht="15" thickBot="1">
      <c r="B54" s="69">
        <v>8</v>
      </c>
      <c r="C54" s="15" t="s">
        <v>63</v>
      </c>
      <c r="D54" s="16">
        <v>261</v>
      </c>
      <c r="E54" s="17">
        <v>5.010558648492993E-2</v>
      </c>
      <c r="F54" s="16">
        <v>296</v>
      </c>
      <c r="G54" s="17">
        <v>6.1436280614362807E-2</v>
      </c>
      <c r="H54" s="18">
        <v>-0.1182432432432432</v>
      </c>
      <c r="I54" s="30">
        <v>-1</v>
      </c>
      <c r="J54" s="16">
        <v>233</v>
      </c>
      <c r="K54" s="18">
        <v>0.12017167381974247</v>
      </c>
      <c r="L54" s="30">
        <v>1</v>
      </c>
      <c r="O54" s="69">
        <v>8</v>
      </c>
      <c r="P54" s="15" t="s">
        <v>49</v>
      </c>
      <c r="Q54" s="16">
        <v>2337</v>
      </c>
      <c r="R54" s="17">
        <v>4.7434440204595273E-2</v>
      </c>
      <c r="S54" s="16">
        <v>2598</v>
      </c>
      <c r="T54" s="17">
        <v>5.9779107225034517E-2</v>
      </c>
      <c r="U54" s="18">
        <v>-0.10046189376443415</v>
      </c>
      <c r="V54" s="30">
        <v>-3</v>
      </c>
    </row>
    <row r="55" spans="2:22" ht="15" thickBot="1">
      <c r="B55" s="10">
        <v>9</v>
      </c>
      <c r="C55" s="11" t="s">
        <v>87</v>
      </c>
      <c r="D55" s="12">
        <v>205</v>
      </c>
      <c r="E55" s="13">
        <v>3.9354962564791707E-2</v>
      </c>
      <c r="F55" s="12">
        <v>104</v>
      </c>
      <c r="G55" s="13">
        <v>2.1585720215857203E-2</v>
      </c>
      <c r="H55" s="14">
        <v>0.97115384615384626</v>
      </c>
      <c r="I55" s="29">
        <v>7</v>
      </c>
      <c r="J55" s="12">
        <v>222</v>
      </c>
      <c r="K55" s="14">
        <v>-7.6576576576576572E-2</v>
      </c>
      <c r="L55" s="29">
        <v>0</v>
      </c>
      <c r="O55" s="10">
        <v>9</v>
      </c>
      <c r="P55" s="11" t="s">
        <v>87</v>
      </c>
      <c r="Q55" s="12">
        <v>1805</v>
      </c>
      <c r="R55" s="13">
        <v>3.6636356255581717E-2</v>
      </c>
      <c r="S55" s="12">
        <v>972</v>
      </c>
      <c r="T55" s="13">
        <v>2.2365393465255408E-2</v>
      </c>
      <c r="U55" s="14">
        <v>0.85699588477366251</v>
      </c>
      <c r="V55" s="29">
        <v>6</v>
      </c>
    </row>
    <row r="56" spans="2:22" ht="15" thickBot="1">
      <c r="B56" s="69">
        <v>10</v>
      </c>
      <c r="C56" s="15" t="s">
        <v>88</v>
      </c>
      <c r="D56" s="16">
        <v>168</v>
      </c>
      <c r="E56" s="17">
        <v>3.225187176041467E-2</v>
      </c>
      <c r="F56" s="16">
        <v>135</v>
      </c>
      <c r="G56" s="17">
        <v>2.8019925280199254E-2</v>
      </c>
      <c r="H56" s="18">
        <v>0.24444444444444446</v>
      </c>
      <c r="I56" s="30">
        <v>2</v>
      </c>
      <c r="J56" s="16">
        <v>357</v>
      </c>
      <c r="K56" s="18">
        <v>-0.52941176470588236</v>
      </c>
      <c r="L56" s="30">
        <v>-6</v>
      </c>
      <c r="O56" s="69">
        <v>10</v>
      </c>
      <c r="P56" s="15" t="s">
        <v>88</v>
      </c>
      <c r="Q56" s="16">
        <v>1758</v>
      </c>
      <c r="R56" s="17">
        <v>3.5682390192416986E-2</v>
      </c>
      <c r="S56" s="16">
        <v>1251</v>
      </c>
      <c r="T56" s="17">
        <v>2.8785089737689829E-2</v>
      </c>
      <c r="U56" s="18">
        <v>0.40527577937649872</v>
      </c>
      <c r="V56" s="30">
        <v>2</v>
      </c>
    </row>
    <row r="57" spans="2:22" ht="15" thickBot="1">
      <c r="B57" s="10">
        <v>11</v>
      </c>
      <c r="C57" s="11" t="s">
        <v>68</v>
      </c>
      <c r="D57" s="12">
        <v>153</v>
      </c>
      <c r="E57" s="13">
        <v>2.9372240353234786E-2</v>
      </c>
      <c r="F57" s="12">
        <v>157</v>
      </c>
      <c r="G57" s="13">
        <v>3.2586135325861354E-2</v>
      </c>
      <c r="H57" s="14">
        <v>-2.5477707006369421E-2</v>
      </c>
      <c r="I57" s="29">
        <v>0</v>
      </c>
      <c r="J57" s="12">
        <v>172</v>
      </c>
      <c r="K57" s="14">
        <v>-0.11046511627906974</v>
      </c>
      <c r="L57" s="29">
        <v>2</v>
      </c>
      <c r="O57" s="10">
        <v>11</v>
      </c>
      <c r="P57" s="11" t="s">
        <v>62</v>
      </c>
      <c r="Q57" s="12">
        <v>1648</v>
      </c>
      <c r="R57" s="13">
        <v>3.3449703661605913E-2</v>
      </c>
      <c r="S57" s="12">
        <v>1604</v>
      </c>
      <c r="T57" s="13">
        <v>3.6907501150483205E-2</v>
      </c>
      <c r="U57" s="14">
        <v>2.7431421446383997E-2</v>
      </c>
      <c r="V57" s="29">
        <v>-1</v>
      </c>
    </row>
    <row r="58" spans="2:22" ht="15" thickBot="1">
      <c r="B58" s="69">
        <v>12</v>
      </c>
      <c r="C58" s="15" t="s">
        <v>62</v>
      </c>
      <c r="D58" s="16">
        <v>151</v>
      </c>
      <c r="E58" s="17">
        <v>2.8988289498944136E-2</v>
      </c>
      <c r="F58" s="16">
        <v>174</v>
      </c>
      <c r="G58" s="17">
        <v>3.6114570361145702E-2</v>
      </c>
      <c r="H58" s="18">
        <v>-0.13218390804597702</v>
      </c>
      <c r="I58" s="30">
        <v>-3</v>
      </c>
      <c r="J58" s="16">
        <v>204</v>
      </c>
      <c r="K58" s="18">
        <v>-0.25980392156862742</v>
      </c>
      <c r="L58" s="30">
        <v>-2</v>
      </c>
      <c r="O58" s="69">
        <v>12</v>
      </c>
      <c r="P58" s="15" t="s">
        <v>68</v>
      </c>
      <c r="Q58" s="16">
        <v>1579</v>
      </c>
      <c r="R58" s="17">
        <v>3.2049200292278965E-2</v>
      </c>
      <c r="S58" s="16">
        <v>1631</v>
      </c>
      <c r="T58" s="17">
        <v>3.7528762080073629E-2</v>
      </c>
      <c r="U58" s="18">
        <v>-3.188228080931943E-2</v>
      </c>
      <c r="V58" s="30">
        <v>-3</v>
      </c>
    </row>
    <row r="59" spans="2:22" ht="15" thickBot="1">
      <c r="B59" s="10">
        <v>13</v>
      </c>
      <c r="C59" s="11" t="s">
        <v>89</v>
      </c>
      <c r="D59" s="12">
        <v>121</v>
      </c>
      <c r="E59" s="13">
        <v>2.3229026684584372E-2</v>
      </c>
      <c r="F59" s="12">
        <v>116</v>
      </c>
      <c r="G59" s="13">
        <v>2.4076380240763803E-2</v>
      </c>
      <c r="H59" s="14">
        <v>4.31034482758621E-2</v>
      </c>
      <c r="I59" s="29">
        <v>1</v>
      </c>
      <c r="J59" s="12">
        <v>162</v>
      </c>
      <c r="K59" s="14">
        <v>-0.25308641975308643</v>
      </c>
      <c r="L59" s="29">
        <v>1</v>
      </c>
      <c r="O59" s="10">
        <v>13</v>
      </c>
      <c r="P59" s="11" t="s">
        <v>91</v>
      </c>
      <c r="Q59" s="12">
        <v>1141</v>
      </c>
      <c r="R59" s="13">
        <v>2.3159048469594868E-2</v>
      </c>
      <c r="S59" s="12">
        <v>1031</v>
      </c>
      <c r="T59" s="13">
        <v>2.3722963644730786E-2</v>
      </c>
      <c r="U59" s="14">
        <v>0.10669253152279334</v>
      </c>
      <c r="V59" s="29">
        <v>1</v>
      </c>
    </row>
    <row r="60" spans="2:22" ht="15" thickBot="1">
      <c r="B60" s="69">
        <v>14</v>
      </c>
      <c r="C60" s="15" t="s">
        <v>91</v>
      </c>
      <c r="D60" s="16">
        <v>121</v>
      </c>
      <c r="E60" s="17">
        <v>2.3229026684584372E-2</v>
      </c>
      <c r="F60" s="16">
        <v>109</v>
      </c>
      <c r="G60" s="17">
        <v>2.2623495226234951E-2</v>
      </c>
      <c r="H60" s="18">
        <v>0.11009174311926606</v>
      </c>
      <c r="I60" s="30">
        <v>2</v>
      </c>
      <c r="J60" s="16">
        <v>195</v>
      </c>
      <c r="K60" s="18">
        <v>-0.37948717948717947</v>
      </c>
      <c r="L60" s="30">
        <v>-2</v>
      </c>
      <c r="O60" s="69">
        <v>14</v>
      </c>
      <c r="P60" s="15" t="s">
        <v>89</v>
      </c>
      <c r="Q60" s="16">
        <v>982</v>
      </c>
      <c r="R60" s="17">
        <v>1.9931801575058861E-2</v>
      </c>
      <c r="S60" s="16">
        <v>1226</v>
      </c>
      <c r="T60" s="17">
        <v>2.820984813621721E-2</v>
      </c>
      <c r="U60" s="18">
        <v>-0.19902120717781402</v>
      </c>
      <c r="V60" s="30">
        <v>-1</v>
      </c>
    </row>
    <row r="61" spans="2:22" ht="15" thickBot="1">
      <c r="B61" s="10">
        <v>15</v>
      </c>
      <c r="C61" s="11" t="s">
        <v>90</v>
      </c>
      <c r="D61" s="12">
        <v>100</v>
      </c>
      <c r="E61" s="13">
        <v>1.9197542714532539E-2</v>
      </c>
      <c r="F61" s="12">
        <v>51</v>
      </c>
      <c r="G61" s="13">
        <v>1.0585305105853052E-2</v>
      </c>
      <c r="H61" s="14">
        <v>0.96078431372549011</v>
      </c>
      <c r="I61" s="29">
        <v>8</v>
      </c>
      <c r="J61" s="12">
        <v>75</v>
      </c>
      <c r="K61" s="14">
        <v>0.33333333333333326</v>
      </c>
      <c r="L61" s="29">
        <v>8</v>
      </c>
      <c r="O61" s="10">
        <v>15</v>
      </c>
      <c r="P61" s="11" t="s">
        <v>94</v>
      </c>
      <c r="Q61" s="12">
        <v>949</v>
      </c>
      <c r="R61" s="13">
        <v>1.9261995615815538E-2</v>
      </c>
      <c r="S61" s="12">
        <v>839</v>
      </c>
      <c r="T61" s="13">
        <v>1.9305108145421076E-2</v>
      </c>
      <c r="U61" s="14">
        <v>0.13110846245530383</v>
      </c>
      <c r="V61" s="29">
        <v>1</v>
      </c>
    </row>
    <row r="62" spans="2:22" ht="15" thickBot="1">
      <c r="B62" s="69">
        <v>16</v>
      </c>
      <c r="C62" s="15" t="s">
        <v>98</v>
      </c>
      <c r="D62" s="16">
        <v>96</v>
      </c>
      <c r="E62" s="17">
        <v>1.842964100595124E-2</v>
      </c>
      <c r="F62" s="16">
        <v>41</v>
      </c>
      <c r="G62" s="17">
        <v>8.5097550850975513E-3</v>
      </c>
      <c r="H62" s="18">
        <v>1.3414634146341462</v>
      </c>
      <c r="I62" s="30">
        <v>10</v>
      </c>
      <c r="J62" s="16">
        <v>126</v>
      </c>
      <c r="K62" s="18">
        <v>-0.23809523809523814</v>
      </c>
      <c r="L62" s="30">
        <v>-1</v>
      </c>
      <c r="O62" s="69">
        <v>16</v>
      </c>
      <c r="P62" s="15" t="s">
        <v>92</v>
      </c>
      <c r="Q62" s="16">
        <v>926</v>
      </c>
      <c r="R62" s="17">
        <v>1.8795161159373224E-2</v>
      </c>
      <c r="S62" s="16">
        <v>551</v>
      </c>
      <c r="T62" s="17">
        <v>1.2678324896456511E-2</v>
      </c>
      <c r="U62" s="18">
        <v>0.68058076225045383</v>
      </c>
      <c r="V62" s="30">
        <v>6</v>
      </c>
    </row>
    <row r="63" spans="2:22" ht="15" thickBot="1">
      <c r="B63" s="10">
        <v>17</v>
      </c>
      <c r="C63" s="11" t="s">
        <v>97</v>
      </c>
      <c r="D63" s="12">
        <v>91</v>
      </c>
      <c r="E63" s="13">
        <v>1.746976387022461E-2</v>
      </c>
      <c r="F63" s="12">
        <v>64</v>
      </c>
      <c r="G63" s="13">
        <v>1.3283520132835201E-2</v>
      </c>
      <c r="H63" s="14">
        <v>0.421875</v>
      </c>
      <c r="I63" s="29">
        <v>2</v>
      </c>
      <c r="J63" s="12">
        <v>108</v>
      </c>
      <c r="K63" s="14">
        <v>-0.15740740740740744</v>
      </c>
      <c r="L63" s="29">
        <v>0</v>
      </c>
      <c r="O63" s="10">
        <v>17</v>
      </c>
      <c r="P63" s="11" t="s">
        <v>93</v>
      </c>
      <c r="Q63" s="12">
        <v>827</v>
      </c>
      <c r="R63" s="13">
        <v>1.6785743281643256E-2</v>
      </c>
      <c r="S63" s="12">
        <v>641</v>
      </c>
      <c r="T63" s="13">
        <v>1.4749194661757939E-2</v>
      </c>
      <c r="U63" s="14">
        <v>0.29017160686427457</v>
      </c>
      <c r="V63" s="29">
        <v>2</v>
      </c>
    </row>
    <row r="64" spans="2:22" ht="15" thickBot="1">
      <c r="B64" s="69">
        <v>18</v>
      </c>
      <c r="C64" s="15" t="s">
        <v>93</v>
      </c>
      <c r="D64" s="16">
        <v>88</v>
      </c>
      <c r="E64" s="17">
        <v>1.6893837588788634E-2</v>
      </c>
      <c r="F64" s="16">
        <v>102</v>
      </c>
      <c r="G64" s="17">
        <v>2.1170610211706103E-2</v>
      </c>
      <c r="H64" s="18">
        <v>-0.13725490196078427</v>
      </c>
      <c r="I64" s="30">
        <v>-1</v>
      </c>
      <c r="J64" s="16">
        <v>96</v>
      </c>
      <c r="K64" s="18">
        <v>-8.333333333333337E-2</v>
      </c>
      <c r="L64" s="30">
        <v>3</v>
      </c>
      <c r="O64" s="69">
        <v>18</v>
      </c>
      <c r="P64" s="15" t="s">
        <v>90</v>
      </c>
      <c r="Q64" s="16">
        <v>783</v>
      </c>
      <c r="R64" s="17">
        <v>1.5892668669318828E-2</v>
      </c>
      <c r="S64" s="16">
        <v>574</v>
      </c>
      <c r="T64" s="17">
        <v>1.3207547169811321E-2</v>
      </c>
      <c r="U64" s="18">
        <v>0.36411149825783973</v>
      </c>
      <c r="V64" s="30">
        <v>2</v>
      </c>
    </row>
    <row r="65" spans="2:22" ht="15" thickBot="1">
      <c r="B65" s="10">
        <v>19</v>
      </c>
      <c r="C65" s="11" t="s">
        <v>99</v>
      </c>
      <c r="D65" s="12">
        <v>87</v>
      </c>
      <c r="E65" s="13">
        <v>1.6701862161643311E-2</v>
      </c>
      <c r="F65" s="12">
        <v>39</v>
      </c>
      <c r="G65" s="13">
        <v>8.0946450809464502E-3</v>
      </c>
      <c r="H65" s="14">
        <v>1.2307692307692308</v>
      </c>
      <c r="I65" s="29">
        <v>9</v>
      </c>
      <c r="J65" s="12">
        <v>100</v>
      </c>
      <c r="K65" s="14">
        <v>-0.13</v>
      </c>
      <c r="L65" s="29">
        <v>0</v>
      </c>
      <c r="O65" s="10">
        <v>19</v>
      </c>
      <c r="P65" s="11" t="s">
        <v>97</v>
      </c>
      <c r="Q65" s="12">
        <v>736</v>
      </c>
      <c r="R65" s="13">
        <v>1.4938702606154096E-2</v>
      </c>
      <c r="S65" s="12">
        <v>700</v>
      </c>
      <c r="T65" s="13">
        <v>1.6106764841233318E-2</v>
      </c>
      <c r="U65" s="14">
        <v>5.1428571428571379E-2</v>
      </c>
      <c r="V65" s="29">
        <v>-1</v>
      </c>
    </row>
    <row r="66" spans="2:22" ht="15" thickBot="1">
      <c r="B66" s="69">
        <v>20</v>
      </c>
      <c r="C66" s="15" t="s">
        <v>92</v>
      </c>
      <c r="D66" s="16">
        <v>82</v>
      </c>
      <c r="E66" s="17">
        <v>1.5741985025916682E-2</v>
      </c>
      <c r="F66" s="16">
        <v>118</v>
      </c>
      <c r="G66" s="17">
        <v>2.4491490244914902E-2</v>
      </c>
      <c r="H66" s="18">
        <v>-0.30508474576271183</v>
      </c>
      <c r="I66" s="30">
        <v>-7</v>
      </c>
      <c r="J66" s="16">
        <v>107</v>
      </c>
      <c r="K66" s="18">
        <v>-0.23364485981308414</v>
      </c>
      <c r="L66" s="30">
        <v>-2</v>
      </c>
      <c r="O66" s="69">
        <v>20</v>
      </c>
      <c r="P66" s="15" t="s">
        <v>98</v>
      </c>
      <c r="Q66" s="16">
        <v>705</v>
      </c>
      <c r="R66" s="17">
        <v>1.4309490947470974E-2</v>
      </c>
      <c r="S66" s="16">
        <v>712</v>
      </c>
      <c r="T66" s="17">
        <v>1.6382880809940176E-2</v>
      </c>
      <c r="U66" s="18">
        <v>-9.8314606741572996E-3</v>
      </c>
      <c r="V66" s="30">
        <v>-3</v>
      </c>
    </row>
    <row r="67" spans="2:22" ht="15" thickBot="1">
      <c r="B67" s="106" t="s">
        <v>78</v>
      </c>
      <c r="C67" s="107"/>
      <c r="D67" s="20">
        <f>SUM(D47:D66)</f>
        <v>4203</v>
      </c>
      <c r="E67" s="21">
        <f>D67/D69</f>
        <v>0.80687272029180268</v>
      </c>
      <c r="F67" s="20">
        <f>SUM(F47:F66)</f>
        <v>3833</v>
      </c>
      <c r="G67" s="21">
        <f>F67/F69</f>
        <v>0.79555832295558326</v>
      </c>
      <c r="H67" s="22">
        <f>D67/F67-1</f>
        <v>9.6530133055048317E-2</v>
      </c>
      <c r="I67" s="31"/>
      <c r="J67" s="20">
        <f>SUM(J47:J66)</f>
        <v>4891</v>
      </c>
      <c r="K67" s="21">
        <f>D67/J67-1</f>
        <v>-0.14066653036188914</v>
      </c>
      <c r="L67" s="20"/>
      <c r="O67" s="106" t="s">
        <v>78</v>
      </c>
      <c r="P67" s="107"/>
      <c r="Q67" s="20">
        <f>SUM(Q47:Q66)</f>
        <v>39590</v>
      </c>
      <c r="R67" s="21">
        <f>Q67/Q69</f>
        <v>0.80356417958918569</v>
      </c>
      <c r="S67" s="20">
        <f>SUM(S47:S66)</f>
        <v>34483</v>
      </c>
      <c r="T67" s="21">
        <f>S67/S69</f>
        <v>0.7934422457432122</v>
      </c>
      <c r="U67" s="22">
        <f>Q67/S67-1</f>
        <v>0.14810196328625702</v>
      </c>
      <c r="V67" s="31"/>
    </row>
    <row r="68" spans="2:22" ht="15" thickBot="1">
      <c r="B68" s="106" t="s">
        <v>29</v>
      </c>
      <c r="C68" s="107"/>
      <c r="D68" s="20">
        <f>D69-D67</f>
        <v>1006</v>
      </c>
      <c r="E68" s="21">
        <f>D68/D69</f>
        <v>0.19312727970819735</v>
      </c>
      <c r="F68" s="20">
        <f>F69-F67</f>
        <v>985</v>
      </c>
      <c r="G68" s="21">
        <f>F68/F69</f>
        <v>0.20444167704441676</v>
      </c>
      <c r="H68" s="22">
        <f>D68/F68-1</f>
        <v>2.1319796954314629E-2</v>
      </c>
      <c r="I68" s="32"/>
      <c r="J68" s="20">
        <f>J69-SUM(J47:J56)</f>
        <v>2694</v>
      </c>
      <c r="K68" s="22">
        <f>D68/J68-1</f>
        <v>-0.62657757980697848</v>
      </c>
      <c r="L68" s="33"/>
      <c r="O68" s="106" t="s">
        <v>29</v>
      </c>
      <c r="P68" s="107"/>
      <c r="Q68" s="20">
        <f>Q69-Q67</f>
        <v>9678</v>
      </c>
      <c r="R68" s="21">
        <f>Q68/Q69</f>
        <v>0.19643582041081431</v>
      </c>
      <c r="S68" s="20">
        <f>S69-S67</f>
        <v>8977</v>
      </c>
      <c r="T68" s="21">
        <f>S68/S69</f>
        <v>0.20655775425678785</v>
      </c>
      <c r="U68" s="22">
        <f>Q68/S68-1</f>
        <v>7.8088448256655951E-2</v>
      </c>
      <c r="V68" s="32"/>
    </row>
    <row r="69" spans="2:22" ht="15" thickBot="1">
      <c r="B69" s="104" t="s">
        <v>51</v>
      </c>
      <c r="C69" s="105"/>
      <c r="D69" s="23">
        <v>5209</v>
      </c>
      <c r="E69" s="24">
        <v>1</v>
      </c>
      <c r="F69" s="23">
        <v>4818</v>
      </c>
      <c r="G69" s="24">
        <v>1</v>
      </c>
      <c r="H69" s="25">
        <v>8.1154005811540086E-2</v>
      </c>
      <c r="I69" s="34"/>
      <c r="J69" s="23">
        <v>6240</v>
      </c>
      <c r="K69" s="25">
        <v>-0.16522435897435894</v>
      </c>
      <c r="L69" s="23"/>
      <c r="O69" s="104" t="s">
        <v>51</v>
      </c>
      <c r="P69" s="105"/>
      <c r="Q69" s="23">
        <v>49268</v>
      </c>
      <c r="R69" s="24">
        <v>1</v>
      </c>
      <c r="S69" s="23">
        <v>43460</v>
      </c>
      <c r="T69" s="24">
        <v>1</v>
      </c>
      <c r="U69" s="25">
        <v>0.13364012885411869</v>
      </c>
      <c r="V69" s="34"/>
    </row>
    <row r="70" spans="2:22">
      <c r="B70" s="70" t="s">
        <v>56</v>
      </c>
      <c r="O70" s="70" t="s">
        <v>56</v>
      </c>
    </row>
    <row r="71" spans="2:22">
      <c r="B71" s="71" t="s">
        <v>57</v>
      </c>
      <c r="O71" s="71" t="s">
        <v>57</v>
      </c>
    </row>
    <row r="79" spans="2:22" ht="15" customHeight="1"/>
    <row r="81" ht="15" customHeight="1"/>
  </sheetData>
  <mergeCells count="84">
    <mergeCell ref="B2:L2"/>
    <mergeCell ref="O2:V2"/>
    <mergeCell ref="B3:L3"/>
    <mergeCell ref="O3:V3"/>
    <mergeCell ref="B5:B7"/>
    <mergeCell ref="C5:C7"/>
    <mergeCell ref="D5:I5"/>
    <mergeCell ref="J5:L5"/>
    <mergeCell ref="O5:O7"/>
    <mergeCell ref="P5:P7"/>
    <mergeCell ref="Q5:V5"/>
    <mergeCell ref="D6:I6"/>
    <mergeCell ref="J6:L6"/>
    <mergeCell ref="Q6:V6"/>
    <mergeCell ref="D7:E8"/>
    <mergeCell ref="F7:G8"/>
    <mergeCell ref="H7:H8"/>
    <mergeCell ref="I7:I8"/>
    <mergeCell ref="J7:J8"/>
    <mergeCell ref="K7:K8"/>
    <mergeCell ref="B8:B10"/>
    <mergeCell ref="C8:C10"/>
    <mergeCell ref="O8:O10"/>
    <mergeCell ref="P8:P10"/>
    <mergeCell ref="H9:H10"/>
    <mergeCell ref="V9:V10"/>
    <mergeCell ref="L7:L8"/>
    <mergeCell ref="Q7:R8"/>
    <mergeCell ref="S7:T8"/>
    <mergeCell ref="U7:U8"/>
    <mergeCell ref="V7:V8"/>
    <mergeCell ref="I9:I10"/>
    <mergeCell ref="J9:J10"/>
    <mergeCell ref="K9:K10"/>
    <mergeCell ref="L9:L10"/>
    <mergeCell ref="U9:U10"/>
    <mergeCell ref="B31:C31"/>
    <mergeCell ref="O31:P31"/>
    <mergeCell ref="B32:C32"/>
    <mergeCell ref="O32:P32"/>
    <mergeCell ref="B33:C33"/>
    <mergeCell ref="O33:P33"/>
    <mergeCell ref="B38:L38"/>
    <mergeCell ref="O38:V38"/>
    <mergeCell ref="B39:L39"/>
    <mergeCell ref="O39:V39"/>
    <mergeCell ref="B41:B43"/>
    <mergeCell ref="C41:C43"/>
    <mergeCell ref="D41:I41"/>
    <mergeCell ref="J41:L41"/>
    <mergeCell ref="O41:O43"/>
    <mergeCell ref="P41:P43"/>
    <mergeCell ref="Q41:V41"/>
    <mergeCell ref="D42:I42"/>
    <mergeCell ref="J42:L42"/>
    <mergeCell ref="Q42:V42"/>
    <mergeCell ref="D43:E44"/>
    <mergeCell ref="F43:G44"/>
    <mergeCell ref="H43:H44"/>
    <mergeCell ref="I43:I44"/>
    <mergeCell ref="J43:J44"/>
    <mergeCell ref="K43:K44"/>
    <mergeCell ref="B44:B46"/>
    <mergeCell ref="C44:C46"/>
    <mergeCell ref="O44:O46"/>
    <mergeCell ref="P44:P46"/>
    <mergeCell ref="H45:H46"/>
    <mergeCell ref="V45:V46"/>
    <mergeCell ref="L43:L44"/>
    <mergeCell ref="Q43:R44"/>
    <mergeCell ref="S43:T44"/>
    <mergeCell ref="U43:U44"/>
    <mergeCell ref="V43:V44"/>
    <mergeCell ref="I45:I46"/>
    <mergeCell ref="J45:J46"/>
    <mergeCell ref="K45:K46"/>
    <mergeCell ref="L45:L46"/>
    <mergeCell ref="U45:U46"/>
    <mergeCell ref="B67:C67"/>
    <mergeCell ref="O67:P67"/>
    <mergeCell ref="B68:C68"/>
    <mergeCell ref="O68:P68"/>
    <mergeCell ref="B69:C69"/>
    <mergeCell ref="O69:P69"/>
  </mergeCells>
  <conditionalFormatting sqref="D11:H30">
    <cfRule type="cellIs" dxfId="21" priority="7" operator="equal">
      <formula>0</formula>
    </cfRule>
  </conditionalFormatting>
  <conditionalFormatting sqref="D47:H66">
    <cfRule type="cellIs" dxfId="20" priority="19" operator="equal">
      <formula>0</formula>
    </cfRule>
  </conditionalFormatting>
  <conditionalFormatting sqref="H11:H32 U11:U32 H47:H68">
    <cfRule type="cellIs" dxfId="19" priority="14" operator="lessThan">
      <formula>0</formula>
    </cfRule>
  </conditionalFormatting>
  <conditionalFormatting sqref="I11:I30">
    <cfRule type="cellIs" dxfId="18" priority="6" operator="lessThan">
      <formula>0</formula>
    </cfRule>
  </conditionalFormatting>
  <conditionalFormatting sqref="I47:I66">
    <cfRule type="cellIs" dxfId="17" priority="20" operator="lessThan">
      <formula>0</formula>
    </cfRule>
    <cfRule type="cellIs" dxfId="16" priority="21" operator="equal">
      <formula>0</formula>
    </cfRule>
    <cfRule type="cellIs" dxfId="15" priority="22" operator="greaterThan">
      <formula>0</formula>
    </cfRule>
  </conditionalFormatting>
  <conditionalFormatting sqref="J11:K30">
    <cfRule type="cellIs" dxfId="14" priority="5" operator="equal">
      <formula>0</formula>
    </cfRule>
  </conditionalFormatting>
  <conditionalFormatting sqref="J47:K66">
    <cfRule type="cellIs" dxfId="13" priority="18" operator="equal">
      <formula>0</formula>
    </cfRule>
  </conditionalFormatting>
  <conditionalFormatting sqref="K68">
    <cfRule type="cellIs" dxfId="12" priority="13" operator="lessThan">
      <formula>0</formula>
    </cfRule>
  </conditionalFormatting>
  <conditionalFormatting sqref="K11:L30">
    <cfRule type="cellIs" dxfId="11" priority="4" operator="lessThan">
      <formula>0</formula>
    </cfRule>
  </conditionalFormatting>
  <conditionalFormatting sqref="K47:L66">
    <cfRule type="cellIs" dxfId="10" priority="15" operator="lessThan">
      <formula>0</formula>
    </cfRule>
  </conditionalFormatting>
  <conditionalFormatting sqref="L11:L30">
    <cfRule type="cellIs" dxfId="9" priority="3" operator="equal">
      <formula>0</formula>
    </cfRule>
  </conditionalFormatting>
  <conditionalFormatting sqref="L47:L66">
    <cfRule type="cellIs" dxfId="8" priority="16" operator="equal">
      <formula>0</formula>
    </cfRule>
    <cfRule type="cellIs" dxfId="7" priority="17" operator="greaterThan">
      <formula>0</formula>
    </cfRule>
  </conditionalFormatting>
  <conditionalFormatting sqref="Q11:U30">
    <cfRule type="cellIs" dxfId="6" priority="2" operator="equal">
      <formula>0</formula>
    </cfRule>
  </conditionalFormatting>
  <conditionalFormatting sqref="Q47:U66">
    <cfRule type="cellIs" dxfId="5" priority="9" operator="equal">
      <formula>0</formula>
    </cfRule>
  </conditionalFormatting>
  <conditionalFormatting sqref="U47:U68">
    <cfRule type="cellIs" dxfId="4" priority="8" operator="lessThan">
      <formula>0</formula>
    </cfRule>
  </conditionalFormatting>
  <conditionalFormatting sqref="V11:V30">
    <cfRule type="cellIs" dxfId="3" priority="1" operator="lessThan">
      <formula>0</formula>
    </cfRule>
  </conditionalFormatting>
  <conditionalFormatting sqref="V47:V66">
    <cfRule type="cellIs" dxfId="2" priority="10" operator="lessThan">
      <formula>0</formula>
    </cfRule>
    <cfRule type="cellIs" dxfId="1" priority="11" operator="equal">
      <formula>0</formula>
    </cfRule>
    <cfRule type="cellIs" dxfId="0" priority="1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Summary table  </vt:lpstr>
      <vt:lpstr>CV GVW&gt;3,5t Ranking</vt:lpstr>
      <vt:lpstr>CV GVW&gt;3,5t-segments 1</vt:lpstr>
      <vt:lpstr>CV GVW&gt;3,5t-segments 2</vt:lpstr>
      <vt:lpstr>Busess GVW&gt;3,5t</vt:lpstr>
      <vt:lpstr>LCV up to 3,5t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2026-01-07T06:09:00Z</cp:lastPrinted>
  <dcterms:created xsi:type="dcterms:W3CDTF">2011-02-21T10:08:17Z</dcterms:created>
  <dcterms:modified xsi:type="dcterms:W3CDTF">2026-09-07T08:42:02Z</dcterms:modified>
</cp:coreProperties>
</file>