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SC\"/>
    </mc:Choice>
  </mc:AlternateContent>
  <xr:revisionPtr revIDLastSave="0" documentId="13_ncr:1_{F039B437-9B20-46AE-94FC-3D7CD57F77C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mmary table  " sheetId="68" r:id="rId1"/>
    <sheet name="CV GVW&gt;3.5t" sheetId="1" r:id="rId2"/>
    <sheet name="CV GVW&gt;3.5t-segments 1" sheetId="3" r:id="rId3"/>
    <sheet name="CV GVW&gt;3.5t-segmenty 2" sheetId="9" r:id="rId4"/>
    <sheet name="Buses GVW&gt;3.5t" sheetId="5" r:id="rId5"/>
    <sheet name="LCV up to 3.5t" sheetId="67" r:id="rId6"/>
  </sheets>
  <externalReferences>
    <externalReference r:id="rId7"/>
    <externalReference r:id="rId8"/>
  </externalReferences>
  <definedNames>
    <definedName name="mancs">[1]INDEX!$A$61</definedName>
    <definedName name="mansc">[1]INDEX!$A$60</definedName>
    <definedName name="Mnth" localSheetId="5">[2]INDEX!$E$16</definedName>
    <definedName name="Mnth">[1]INDEX!$E$21</definedName>
    <definedName name="pickups">[1]INDEX!$A$59</definedName>
    <definedName name="Yr" localSheetId="5">[2]INDEX!$E$21</definedName>
    <definedName name="Yr">[1]INDEX!$E$26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67" l="1"/>
  <c r="F68" i="67"/>
  <c r="G68" i="67" s="1"/>
  <c r="D68" i="67"/>
  <c r="H68" i="67" s="1"/>
  <c r="S67" i="67"/>
  <c r="T67" i="67" s="1"/>
  <c r="Q67" i="67"/>
  <c r="U67" i="67" s="1"/>
  <c r="J67" i="67"/>
  <c r="K67" i="67" s="1"/>
  <c r="H67" i="67"/>
  <c r="F67" i="67"/>
  <c r="G67" i="67" s="1"/>
  <c r="D67" i="67"/>
  <c r="E67" i="67" s="1"/>
  <c r="S32" i="67"/>
  <c r="T32" i="67" s="1"/>
  <c r="Q32" i="67"/>
  <c r="U32" i="67" s="1"/>
  <c r="J32" i="67"/>
  <c r="F32" i="67"/>
  <c r="G32" i="67" s="1"/>
  <c r="D32" i="67"/>
  <c r="E32" i="67" s="1"/>
  <c r="K32" i="67" s="1"/>
  <c r="S31" i="67"/>
  <c r="U31" i="67" s="1"/>
  <c r="R31" i="67"/>
  <c r="Q31" i="67"/>
  <c r="J31" i="67"/>
  <c r="F31" i="67"/>
  <c r="G31" i="67" s="1"/>
  <c r="D31" i="67"/>
  <c r="H31" i="67" s="1"/>
  <c r="T31" i="67" l="1"/>
  <c r="H32" i="67"/>
  <c r="R32" i="67"/>
  <c r="E31" i="67"/>
  <c r="K31" i="67" s="1"/>
  <c r="K68" i="67"/>
  <c r="Q68" i="67"/>
  <c r="R67" i="67"/>
  <c r="S68" i="67"/>
  <c r="T68" i="67" s="1"/>
  <c r="E68" i="67"/>
  <c r="U68" i="67" l="1"/>
  <c r="R68" i="67"/>
  <c r="M15" i="5" l="1"/>
  <c r="M16" i="5" s="1"/>
  <c r="K15" i="5"/>
  <c r="K16" i="5" s="1"/>
  <c r="N76" i="9"/>
  <c r="M76" i="9"/>
  <c r="L76" i="9"/>
  <c r="K76" i="9"/>
  <c r="N27" i="9"/>
  <c r="M27" i="9"/>
  <c r="L27" i="9"/>
  <c r="K27" i="9"/>
  <c r="M17" i="1"/>
  <c r="M18" i="1" s="1"/>
  <c r="N18" i="1" s="1"/>
  <c r="K17" i="1"/>
  <c r="K18" i="1" s="1"/>
  <c r="O27" i="9" l="1"/>
  <c r="O76" i="9"/>
  <c r="L15" i="5"/>
  <c r="L16" i="5" s="1"/>
  <c r="N15" i="5"/>
  <c r="N16" i="5" s="1"/>
  <c r="O15" i="5"/>
  <c r="O16" i="5" s="1"/>
  <c r="O18" i="1"/>
  <c r="L18" i="1"/>
  <c r="L17" i="1"/>
  <c r="N17" i="1"/>
  <c r="O17" i="1"/>
  <c r="D27" i="9" l="1"/>
  <c r="E27" i="9"/>
  <c r="F27" i="9"/>
  <c r="G27" i="9"/>
  <c r="I27" i="9"/>
  <c r="J27" i="9" l="1"/>
  <c r="H27" i="9"/>
  <c r="G76" i="9"/>
  <c r="E76" i="9"/>
  <c r="I76" i="9"/>
  <c r="F76" i="9"/>
  <c r="D76" i="9"/>
  <c r="I15" i="5"/>
  <c r="I16" i="5" s="1"/>
  <c r="F15" i="5"/>
  <c r="G15" i="5" s="1"/>
  <c r="G16" i="5" s="1"/>
  <c r="D15" i="5"/>
  <c r="D16" i="5" s="1"/>
  <c r="I17" i="1"/>
  <c r="I18" i="1" s="1"/>
  <c r="F17" i="1"/>
  <c r="G17" i="1" s="1"/>
  <c r="D17" i="1"/>
  <c r="E17" i="1" s="1"/>
  <c r="F16" i="5" l="1"/>
  <c r="H76" i="9"/>
  <c r="F18" i="1"/>
  <c r="G18" i="1" s="1"/>
  <c r="H17" i="1"/>
  <c r="D18" i="1"/>
  <c r="J18" i="1" s="1"/>
  <c r="J15" i="5"/>
  <c r="J16" i="5" s="1"/>
  <c r="H15" i="5"/>
  <c r="H16" i="5" s="1"/>
  <c r="E15" i="5"/>
  <c r="E16" i="5" s="1"/>
  <c r="J76" i="9"/>
  <c r="J17" i="1"/>
  <c r="E18" i="1" l="1"/>
  <c r="H18" i="1"/>
</calcChain>
</file>

<file path=xl/sharedStrings.xml><?xml version="1.0" encoding="utf-8"?>
<sst xmlns="http://schemas.openxmlformats.org/spreadsheetml/2006/main" count="671" uniqueCount="131">
  <si>
    <t>Pozycja</t>
  </si>
  <si>
    <t>Marka</t>
  </si>
  <si>
    <t>Udział %</t>
  </si>
  <si>
    <t>DAF</t>
  </si>
  <si>
    <t>MAN</t>
  </si>
  <si>
    <t>3.5T&lt;DMC&lt;16T</t>
  </si>
  <si>
    <t>DMC&gt;=16T</t>
  </si>
  <si>
    <t>PZPM*</t>
  </si>
  <si>
    <t>VOLVO</t>
  </si>
  <si>
    <t>MERCEDES-BENZ</t>
  </si>
  <si>
    <t>SCANIA</t>
  </si>
  <si>
    <t>RENAULT</t>
  </si>
  <si>
    <t>IVECO</t>
  </si>
  <si>
    <t>FIAT</t>
  </si>
  <si>
    <t>CITROEN</t>
  </si>
  <si>
    <t>PEUGEOT</t>
  </si>
  <si>
    <t>FORD</t>
  </si>
  <si>
    <t>VOLKSWAGEN</t>
  </si>
  <si>
    <t>OPEL</t>
  </si>
  <si>
    <t>Pierwsze rejestracje NOWYCH samochodów ciężarowych o DMC&gt;3,5T, udział w rynku %</t>
  </si>
  <si>
    <t>First Registrations of NEW Commercial Vehicles, GVW&gt;3.5T, Market Share %</t>
  </si>
  <si>
    <t>Segment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</si>
  <si>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</si>
  <si>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</si>
  <si>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</si>
  <si>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</si>
  <si>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</si>
  <si>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</si>
  <si>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</si>
  <si>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</si>
  <si>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</si>
  <si>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First Registrations of NEW Buses, GVW&gt;3.5T, Market Share %</t>
  </si>
  <si>
    <t>Pierwsze rejestracje NOWYCH autobusów o DMC&gt;3,5T, udział w rynku %</t>
  </si>
  <si>
    <t>DMC&lt;=6T</t>
  </si>
  <si>
    <t>DMC&gt;6T</t>
  </si>
  <si>
    <t>Pierwsze rejestracje NOWYCH ciągników samochodowych o DMC&gt;3,5T, udział w rynku %</t>
  </si>
  <si>
    <t>First Registrations of NEW Road Tractors, GVW&gt;3.5T, Market Share %</t>
  </si>
  <si>
    <t>MITSUBISHI FUSO</t>
  </si>
  <si>
    <t>TOYOTA</t>
  </si>
  <si>
    <t>*/ Nie uwzgledniono rejestracji własnych marek krajowych producentów</t>
  </si>
  <si>
    <t>SOLARIS</t>
  </si>
  <si>
    <t>RAZEM / Sub Total 1-5</t>
  </si>
  <si>
    <t>Pierwsze rejestracje NOWYCH podwozi samochodowych o DMC&gt;3,5T, udział w rynku %</t>
  </si>
  <si>
    <t>First Registrations of NEW commercial vehicles (without Road Tractors), GVW&gt;3.5T, Market Share %</t>
  </si>
  <si>
    <t>B.D / N.A</t>
  </si>
  <si>
    <t>Model</t>
  </si>
  <si>
    <t>Zmiana poz r/r</t>
  </si>
  <si>
    <t>Ch position y/y</t>
  </si>
  <si>
    <t>Renault Master</t>
  </si>
  <si>
    <t>Iveco Daily</t>
  </si>
  <si>
    <t>Ford Transit</t>
  </si>
  <si>
    <t>RAZEM / TOTAL</t>
  </si>
  <si>
    <t>RAZEM / Sub Total 1-7</t>
  </si>
  <si>
    <t>Mercedes-Benz Sprinter</t>
  </si>
  <si>
    <t>FORD TRUCKS</t>
  </si>
  <si>
    <t>Toyota Proace City</t>
  </si>
  <si>
    <t>* PZPM na podstawie CEP (Centralnej Ewidencji Pojazdów)</t>
  </si>
  <si>
    <t xml:space="preserve">   Source: PZPM on the basis of CEP (Central Register of Vehicles)</t>
  </si>
  <si>
    <t>* Źródło: analizy PZPM na podstawie CEP (Centralnej Ewidencji Pojazdów)</t>
  </si>
  <si>
    <t xml:space="preserve"> *  Source: PZPM on the basis of CEP (Central Register of Vehicles)</t>
  </si>
  <si>
    <t>CARTHAGO</t>
  </si>
  <si>
    <t>Fiat Ducato</t>
  </si>
  <si>
    <t>Ford Transit Custom</t>
  </si>
  <si>
    <t>Volkswagen Crafter</t>
  </si>
  <si>
    <t>SKODA</t>
  </si>
  <si>
    <t>** Dane zawierają zabudowy krajowych producentów na podwoziach podanych producentów</t>
  </si>
  <si>
    <t>**The data includes bodies built by domestic manufacturers on chassis from the specified manufacturers</t>
  </si>
  <si>
    <t>RAZEM 1-20</t>
  </si>
  <si>
    <t>Ford Ranger</t>
  </si>
  <si>
    <t>Toyota Proace Max</t>
  </si>
  <si>
    <t>MAXUS</t>
  </si>
  <si>
    <t>**/ PZPM na podstawie CEP (Centralnej Ewidencji Pojazdów)</t>
  </si>
  <si>
    <t>FOTON</t>
  </si>
  <si>
    <t>Sztuki / Units</t>
  </si>
  <si>
    <t>Zmiana poz
r/r</t>
  </si>
  <si>
    <t>Ch. Position
y/y</t>
  </si>
  <si>
    <t>ISUZU</t>
  </si>
  <si>
    <t>BENIMAR</t>
  </si>
  <si>
    <t>RAZEM 1-10</t>
  </si>
  <si>
    <t>Rejestracje nowych samochodów dostawczych OGÓŁEM, ranking marek - 2026 narastająco</t>
  </si>
  <si>
    <t>Registrations of new LCV, Top Brands - 2026 YTD</t>
  </si>
  <si>
    <t>JAC</t>
  </si>
  <si>
    <t>NISSAN</t>
  </si>
  <si>
    <t>MCLOUIS</t>
  </si>
  <si>
    <t>Rejestracje nowych samochodów dostawczych do 3,5T, ranking modeli - 2026 narastająco</t>
  </si>
  <si>
    <t>Registrations of new LCV up to 3.5T, Top Models - 2026 YTD</t>
  </si>
  <si>
    <t>Volkswagen Caddy</t>
  </si>
  <si>
    <t>Renault Trafic</t>
  </si>
  <si>
    <t>Toyota Proace</t>
  </si>
  <si>
    <t>Opel Combo</t>
  </si>
  <si>
    <t>Opel Movano</t>
  </si>
  <si>
    <t>Volkswagen Transporter</t>
  </si>
  <si>
    <t>Fiat Doblo</t>
  </si>
  <si>
    <t>Renault Kangoo</t>
  </si>
  <si>
    <t>PIAGGIO</t>
  </si>
  <si>
    <t>KIA</t>
  </si>
  <si>
    <t>Ford Transit Courier</t>
  </si>
  <si>
    <t>Fiat Scudo</t>
  </si>
  <si>
    <t>Sierpień</t>
  </si>
  <si>
    <t>August</t>
  </si>
  <si>
    <t>Wrzesień</t>
  </si>
  <si>
    <t>September</t>
  </si>
  <si>
    <t>Rok narastająco Styczeń - Wrzesień</t>
  </si>
  <si>
    <t>YTD January - September</t>
  </si>
  <si>
    <t>Wrz/Sie
Zmiana %</t>
  </si>
  <si>
    <t>Sep/Aug Ch %</t>
  </si>
  <si>
    <t>Rok narastająco Styczeń -Wrzesień</t>
  </si>
  <si>
    <t>Wrz/Sie
Zmiana poz</t>
  </si>
  <si>
    <t>Sep/Aug Ch position</t>
  </si>
  <si>
    <t/>
  </si>
  <si>
    <t>SUN LIVING</t>
  </si>
  <si>
    <t>Toyota Hilux</t>
  </si>
  <si>
    <t>JAC T9</t>
  </si>
  <si>
    <t>Peugeot Partner</t>
  </si>
  <si>
    <t>FIRST REGISTRATIONS OF NEW COMMERCIAL VEHICLES OVER 3.5T</t>
  </si>
  <si>
    <t>% change y/y</t>
  </si>
  <si>
    <t>CV - TOTAL</t>
  </si>
  <si>
    <t>commercial vehicles over 3.5T</t>
  </si>
  <si>
    <t>special vehicles over 3.5T</t>
  </si>
  <si>
    <t>road tractors*</t>
  </si>
  <si>
    <t>BUSES - TOTAL</t>
  </si>
  <si>
    <t>COMMERCIAL VEHICLES - TOTAL</t>
  </si>
  <si>
    <t>*/ the data does not cover new registrations of domestic producers their own brands</t>
  </si>
  <si>
    <t>2026
Sep</t>
  </si>
  <si>
    <t>2025
Sep</t>
  </si>
  <si>
    <t>2026
Jan - Sep</t>
  </si>
  <si>
    <t>2025
Jan - Sep</t>
  </si>
  <si>
    <t>Rejestracje nowych samochodów dostawczych do 3,5T, ranking marek - Wrzesień 2026</t>
  </si>
  <si>
    <t>Registrations of new LCV up to 3.5T, Top Brands - September 2026</t>
  </si>
  <si>
    <t>Rejestracje nowych samochodów dostawczych do 3,5T, ranking modeli - Wrzesień 2026</t>
  </si>
  <si>
    <t>Registrations of new LCV up to 3.5T, Top Models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</si>
</sst>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b/>
      <sz val="10"/>
      <color theme="0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1"/>
      <name val="Arial Nova"/>
      <family val="2"/>
      <charset val="238"/>
    </font>
    <font>
      <i/>
      <sz val="11"/>
      <color theme="1"/>
      <name val="Arial Nova"/>
      <family val="2"/>
      <charset val="238"/>
    </font>
    <font>
      <u/>
      <sz val="11"/>
      <color theme="10"/>
      <name val="Arial Nova"/>
      <family val="2"/>
      <charset val="238"/>
    </font>
    <font>
      <sz val="10"/>
      <name val="Arial Nova"/>
      <family val="2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b/>
      <sz val="10"/>
      <color theme="1"/>
      <name val="Arial Nova"/>
      <family val="2"/>
    </font>
    <font>
      <i/>
      <sz val="10"/>
      <color theme="1"/>
      <name val="Arial Nova"/>
      <family val="2"/>
    </font>
    <font>
      <i/>
      <sz val="10"/>
      <color theme="1" tint="0.499984740745262"/>
      <name val="Arial Nova"/>
      <family val="2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0"/>
      <color theme="1" tint="0.499984740745262"/>
      <name val="Arial Nov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94CB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  <border>
      <left style="thin">
        <color rgb="FFF2F2F2"/>
      </left>
      <right/>
      <top/>
      <bottom style="medium">
        <color rgb="FFF2F2F2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167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24">
    <xf numFmtId="0" fontId="0" fillId="0" borderId="0" xfId="0"/>
    <xf numFmtId="0" fontId="10" fillId="0" borderId="0" xfId="6" applyFont="1"/>
    <xf numFmtId="0" fontId="11" fillId="0" borderId="0" xfId="6" applyFont="1"/>
    <xf numFmtId="14" fontId="12" fillId="0" borderId="0" xfId="6" applyNumberFormat="1" applyFont="1"/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vertical="center" wrapText="1"/>
    </xf>
    <xf numFmtId="0" fontId="18" fillId="3" borderId="14" xfId="4" applyFont="1" applyFill="1" applyBorder="1" applyAlignment="1">
      <alignment horizontal="center" vertical="center" wrapText="1"/>
    </xf>
    <xf numFmtId="0" fontId="18" fillId="3" borderId="16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/>
    </xf>
    <xf numFmtId="0" fontId="19" fillId="0" borderId="18" xfId="4" applyFont="1" applyBorder="1" applyAlignment="1">
      <alignment vertical="center"/>
    </xf>
    <xf numFmtId="3" fontId="19" fillId="0" borderId="19" xfId="4" applyNumberFormat="1" applyFont="1" applyBorder="1" applyAlignment="1">
      <alignment vertical="center"/>
    </xf>
    <xf numFmtId="10" fontId="19" fillId="0" borderId="18" xfId="7" applyNumberFormat="1" applyFont="1" applyBorder="1" applyAlignment="1">
      <alignment vertical="center"/>
    </xf>
    <xf numFmtId="165" fontId="19" fillId="0" borderId="18" xfId="7" applyNumberFormat="1" applyFont="1" applyBorder="1" applyAlignment="1">
      <alignment vertical="center"/>
    </xf>
    <xf numFmtId="0" fontId="19" fillId="4" borderId="18" xfId="4" applyFont="1" applyFill="1" applyBorder="1" applyAlignment="1">
      <alignment vertical="center"/>
    </xf>
    <xf numFmtId="3" fontId="19" fillId="4" borderId="19" xfId="4" applyNumberFormat="1" applyFont="1" applyFill="1" applyBorder="1" applyAlignment="1">
      <alignment vertical="center"/>
    </xf>
    <xf numFmtId="10" fontId="19" fillId="4" borderId="18" xfId="7" applyNumberFormat="1" applyFont="1" applyFill="1" applyBorder="1" applyAlignment="1">
      <alignment vertical="center"/>
    </xf>
    <xf numFmtId="165" fontId="19" fillId="4" borderId="18" xfId="7" applyNumberFormat="1" applyFont="1" applyFill="1" applyBorder="1" applyAlignment="1">
      <alignment vertical="center"/>
    </xf>
    <xf numFmtId="0" fontId="13" fillId="5" borderId="20" xfId="4" applyFont="1" applyFill="1" applyBorder="1" applyAlignment="1">
      <alignment horizontal="center" vertical="center"/>
    </xf>
    <xf numFmtId="3" fontId="19" fillId="5" borderId="19" xfId="4" applyNumberFormat="1" applyFont="1" applyFill="1" applyBorder="1" applyAlignment="1">
      <alignment vertical="center"/>
    </xf>
    <xf numFmtId="10" fontId="19" fillId="5" borderId="18" xfId="7" applyNumberFormat="1" applyFont="1" applyFill="1" applyBorder="1" applyAlignment="1">
      <alignment vertical="center"/>
    </xf>
    <xf numFmtId="165" fontId="19" fillId="5" borderId="18" xfId="7" applyNumberFormat="1" applyFont="1" applyFill="1" applyBorder="1" applyAlignment="1">
      <alignment vertical="center"/>
    </xf>
    <xf numFmtId="3" fontId="15" fillId="3" borderId="19" xfId="4" applyNumberFormat="1" applyFont="1" applyFill="1" applyBorder="1" applyAlignment="1">
      <alignment vertical="center"/>
    </xf>
    <xf numFmtId="9" fontId="15" fillId="3" borderId="18" xfId="7" applyFont="1" applyFill="1" applyBorder="1" applyAlignment="1">
      <alignment vertical="center"/>
    </xf>
    <xf numFmtId="165" fontId="15" fillId="3" borderId="18" xfId="4" applyNumberFormat="1" applyFont="1" applyFill="1" applyBorder="1" applyAlignment="1">
      <alignment vertical="center"/>
    </xf>
    <xf numFmtId="0" fontId="12" fillId="0" borderId="0" xfId="6" applyFont="1"/>
    <xf numFmtId="0" fontId="21" fillId="0" borderId="0" xfId="6" applyFont="1"/>
    <xf numFmtId="0" fontId="19" fillId="0" borderId="0" xfId="4" applyFont="1"/>
    <xf numFmtId="1" fontId="19" fillId="0" borderId="17" xfId="7" applyNumberFormat="1" applyFont="1" applyBorder="1" applyAlignment="1">
      <alignment horizontal="center"/>
    </xf>
    <xf numFmtId="1" fontId="19" fillId="4" borderId="17" xfId="7" applyNumberFormat="1" applyFont="1" applyFill="1" applyBorder="1" applyAlignment="1">
      <alignment horizontal="center"/>
    </xf>
    <xf numFmtId="3" fontId="19" fillId="5" borderId="17" xfId="4" applyNumberFormat="1" applyFont="1" applyFill="1" applyBorder="1" applyAlignment="1">
      <alignment vertical="center"/>
    </xf>
    <xf numFmtId="0" fontId="19" fillId="5" borderId="17" xfId="4" applyFont="1" applyFill="1" applyBorder="1" applyAlignment="1">
      <alignment vertical="center"/>
    </xf>
    <xf numFmtId="0" fontId="19" fillId="5" borderId="19" xfId="4" applyFont="1" applyFill="1" applyBorder="1" applyAlignment="1">
      <alignment vertical="center"/>
    </xf>
    <xf numFmtId="3" fontId="15" fillId="3" borderId="17" xfId="4" applyNumberFormat="1" applyFont="1" applyFill="1" applyBorder="1" applyAlignment="1">
      <alignment vertical="center"/>
    </xf>
    <xf numFmtId="0" fontId="10" fillId="0" borderId="0" xfId="0" applyFont="1"/>
    <xf numFmtId="0" fontId="24" fillId="0" borderId="0" xfId="0" applyFont="1"/>
    <xf numFmtId="14" fontId="10" fillId="0" borderId="0" xfId="6" applyNumberFormat="1" applyFont="1"/>
    <xf numFmtId="0" fontId="15" fillId="3" borderId="3" xfId="0" applyFont="1" applyFill="1" applyBorder="1" applyAlignment="1">
      <alignment wrapText="1"/>
    </xf>
    <xf numFmtId="166" fontId="15" fillId="3" borderId="2" xfId="32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166" fontId="12" fillId="0" borderId="2" xfId="32" applyNumberFormat="1" applyFont="1" applyBorder="1" applyAlignment="1">
      <alignment horizontal="center"/>
    </xf>
    <xf numFmtId="165" fontId="12" fillId="0" borderId="2" xfId="31" applyNumberFormat="1" applyFont="1" applyBorder="1" applyAlignment="1">
      <alignment horizontal="center"/>
    </xf>
    <xf numFmtId="0" fontId="12" fillId="0" borderId="3" xfId="0" applyFont="1" applyBorder="1" applyAlignment="1">
      <alignment horizontal="left" wrapText="1" indent="1"/>
    </xf>
    <xf numFmtId="166" fontId="12" fillId="0" borderId="4" xfId="32" applyNumberFormat="1" applyFont="1" applyBorder="1" applyAlignment="1">
      <alignment horizontal="center"/>
    </xf>
    <xf numFmtId="165" fontId="12" fillId="0" borderId="4" xfId="34" applyNumberFormat="1" applyFont="1" applyBorder="1" applyAlignment="1">
      <alignment horizontal="center"/>
    </xf>
    <xf numFmtId="0" fontId="15" fillId="3" borderId="2" xfId="0" applyFont="1" applyFill="1" applyBorder="1" applyAlignment="1">
      <alignment vertical="center" wrapText="1"/>
    </xf>
    <xf numFmtId="166" fontId="15" fillId="3" borderId="2" xfId="32" applyNumberFormat="1" applyFont="1" applyFill="1" applyBorder="1" applyAlignment="1">
      <alignment horizontal="center" vertical="center"/>
    </xf>
    <xf numFmtId="165" fontId="15" fillId="3" borderId="2" xfId="31" applyNumberFormat="1" applyFont="1" applyFill="1" applyBorder="1" applyAlignment="1">
      <alignment horizontal="center" vertical="center"/>
    </xf>
    <xf numFmtId="0" fontId="25" fillId="0" borderId="0" xfId="3" applyFont="1"/>
    <xf numFmtId="0" fontId="20" fillId="4" borderId="17" xfId="0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9" fillId="4" borderId="11" xfId="4" applyFont="1" applyFill="1" applyBorder="1" applyAlignment="1">
      <alignment vertical="center"/>
    </xf>
    <xf numFmtId="0" fontId="19" fillId="0" borderId="0" xfId="4" applyFont="1" applyAlignment="1">
      <alignment vertical="center"/>
    </xf>
    <xf numFmtId="0" fontId="19" fillId="4" borderId="16" xfId="4" applyFont="1" applyFill="1" applyBorder="1" applyAlignment="1">
      <alignment vertical="center"/>
    </xf>
    <xf numFmtId="0" fontId="13" fillId="0" borderId="15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0" fillId="2" borderId="0" xfId="0" applyFont="1" applyFill="1"/>
    <xf numFmtId="0" fontId="22" fillId="0" borderId="0" xfId="0" applyFont="1"/>
    <xf numFmtId="0" fontId="26" fillId="5" borderId="20" xfId="4" applyFont="1" applyFill="1" applyBorder="1" applyAlignment="1">
      <alignment horizontal="center" vertical="center"/>
    </xf>
    <xf numFmtId="0" fontId="19" fillId="0" borderId="19" xfId="4" applyFont="1" applyBorder="1" applyAlignment="1">
      <alignment vertical="center"/>
    </xf>
    <xf numFmtId="0" fontId="30" fillId="0" borderId="0" xfId="0" applyFont="1"/>
    <xf numFmtId="0" fontId="30" fillId="0" borderId="0" xfId="11" applyFont="1" applyAlignment="1">
      <alignment horizontal="left"/>
    </xf>
    <xf numFmtId="0" fontId="30" fillId="0" borderId="0" xfId="6" applyFont="1"/>
    <xf numFmtId="0" fontId="31" fillId="0" borderId="0" xfId="6" applyFont="1"/>
    <xf numFmtId="0" fontId="31" fillId="0" borderId="0" xfId="0" applyFont="1"/>
    <xf numFmtId="0" fontId="7" fillId="0" borderId="0" xfId="6"/>
    <xf numFmtId="0" fontId="20" fillId="4" borderId="17" xfId="6" applyFont="1" applyFill="1" applyBorder="1" applyAlignment="1">
      <alignment horizontal="center" vertical="center" wrapText="1"/>
    </xf>
    <xf numFmtId="0" fontId="23" fillId="0" borderId="0" xfId="6" applyFont="1"/>
    <xf numFmtId="0" fontId="32" fillId="0" borderId="0" xfId="6" applyFont="1"/>
    <xf numFmtId="0" fontId="22" fillId="0" borderId="0" xfId="6" applyFont="1"/>
    <xf numFmtId="3" fontId="10" fillId="0" borderId="0" xfId="0" applyNumberFormat="1" applyFont="1"/>
    <xf numFmtId="3" fontId="19" fillId="0" borderId="0" xfId="4" applyNumberFormat="1" applyFont="1"/>
    <xf numFmtId="14" fontId="23" fillId="0" borderId="0" xfId="6" applyNumberFormat="1" applyFont="1"/>
    <xf numFmtId="0" fontId="33" fillId="0" borderId="0" xfId="33" applyFont="1" applyAlignment="1">
      <alignment horizontal="center" vertical="top"/>
    </xf>
    <xf numFmtId="0" fontId="34" fillId="0" borderId="0" xfId="4" applyFont="1" applyAlignment="1">
      <alignment horizontal="right" vertic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left" vertical="top"/>
    </xf>
    <xf numFmtId="0" fontId="29" fillId="0" borderId="0" xfId="0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top" wrapText="1"/>
    </xf>
    <xf numFmtId="0" fontId="17" fillId="3" borderId="7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3" xfId="4" applyFont="1" applyFill="1" applyBorder="1" applyAlignment="1">
      <alignment horizontal="center" vertical="center" wrapText="1"/>
    </xf>
    <xf numFmtId="0" fontId="15" fillId="3" borderId="10" xfId="4" applyFont="1" applyFill="1" applyBorder="1" applyAlignment="1">
      <alignment horizontal="center" vertical="center"/>
    </xf>
    <xf numFmtId="0" fontId="15" fillId="3" borderId="9" xfId="4" applyFont="1" applyFill="1" applyBorder="1" applyAlignment="1">
      <alignment horizontal="center" vertical="center"/>
    </xf>
    <xf numFmtId="0" fontId="15" fillId="3" borderId="8" xfId="4" applyFont="1" applyFill="1" applyBorder="1" applyAlignment="1">
      <alignment horizontal="center" vertical="center"/>
    </xf>
    <xf numFmtId="0" fontId="15" fillId="3" borderId="11" xfId="4" applyFont="1" applyFill="1" applyBorder="1" applyAlignment="1">
      <alignment horizontal="center" vertical="center"/>
    </xf>
    <xf numFmtId="0" fontId="16" fillId="3" borderId="23" xfId="4" applyFont="1" applyFill="1" applyBorder="1" applyAlignment="1">
      <alignment horizontal="center" vertical="center"/>
    </xf>
    <xf numFmtId="0" fontId="16" fillId="3" borderId="21" xfId="4" applyFont="1" applyFill="1" applyBorder="1" applyAlignment="1">
      <alignment horizontal="center" vertical="center"/>
    </xf>
    <xf numFmtId="0" fontId="16" fillId="3" borderId="16" xfId="4" applyFont="1" applyFill="1" applyBorder="1" applyAlignment="1">
      <alignment horizontal="center" vertical="center"/>
    </xf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4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6" fillId="3" borderId="14" xfId="4" applyFont="1" applyFill="1" applyBorder="1" applyAlignment="1">
      <alignment horizontal="center" vertical="center"/>
    </xf>
    <xf numFmtId="0" fontId="16" fillId="3" borderId="22" xfId="4" applyFont="1" applyFill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center" wrapText="1"/>
    </xf>
    <xf numFmtId="0" fontId="18" fillId="3" borderId="15" xfId="4" applyFont="1" applyFill="1" applyBorder="1" applyAlignment="1">
      <alignment horizontal="center" vertical="center" wrapText="1"/>
    </xf>
    <xf numFmtId="0" fontId="15" fillId="3" borderId="20" xfId="4" applyFont="1" applyFill="1" applyBorder="1" applyAlignment="1">
      <alignment horizontal="center" vertical="top"/>
    </xf>
    <xf numFmtId="0" fontId="15" fillId="3" borderId="18" xfId="4" applyFont="1" applyFill="1" applyBorder="1" applyAlignment="1">
      <alignment horizontal="center" vertical="top"/>
    </xf>
    <xf numFmtId="0" fontId="13" fillId="5" borderId="20" xfId="4" applyFont="1" applyFill="1" applyBorder="1" applyAlignment="1">
      <alignment horizontal="center" vertical="center"/>
    </xf>
    <xf numFmtId="0" fontId="13" fillId="5" borderId="18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center" vertical="top"/>
    </xf>
    <xf numFmtId="0" fontId="16" fillId="3" borderId="14" xfId="4" applyFont="1" applyFill="1" applyBorder="1" applyAlignment="1">
      <alignment horizontal="center" vertical="top"/>
    </xf>
    <xf numFmtId="0" fontId="16" fillId="3" borderId="13" xfId="4" applyFont="1" applyFill="1" applyBorder="1" applyAlignment="1">
      <alignment horizontal="center" vertical="top"/>
    </xf>
    <xf numFmtId="0" fontId="16" fillId="3" borderId="15" xfId="4" applyFont="1" applyFill="1" applyBorder="1" applyAlignment="1">
      <alignment horizontal="center" vertical="top"/>
    </xf>
    <xf numFmtId="0" fontId="15" fillId="3" borderId="6" xfId="4" applyFont="1" applyFill="1" applyBorder="1" applyAlignment="1">
      <alignment horizontal="center" wrapText="1"/>
    </xf>
    <xf numFmtId="0" fontId="15" fillId="3" borderId="12" xfId="4" applyFont="1" applyFill="1" applyBorder="1" applyAlignment="1">
      <alignment horizontal="center" wrapText="1"/>
    </xf>
    <xf numFmtId="0" fontId="15" fillId="3" borderId="7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center" wrapText="1"/>
    </xf>
    <xf numFmtId="0" fontId="15" fillId="3" borderId="6" xfId="4" applyFont="1" applyFill="1" applyBorder="1" applyAlignment="1">
      <alignment horizontal="center" vertical="center"/>
    </xf>
    <xf numFmtId="0" fontId="15" fillId="3" borderId="20" xfId="4" applyFont="1" applyFill="1" applyBorder="1" applyAlignment="1">
      <alignment horizontal="right" vertical="top"/>
    </xf>
    <xf numFmtId="0" fontId="15" fillId="3" borderId="18" xfId="4" applyFont="1" applyFill="1" applyBorder="1" applyAlignment="1">
      <alignment horizontal="right" vertical="top"/>
    </xf>
    <xf numFmtId="0" fontId="14" fillId="0" borderId="0" xfId="4" applyFont="1" applyAlignment="1">
      <alignment horizontal="center" vertical="center"/>
    </xf>
    <xf numFmtId="0" fontId="27" fillId="3" borderId="7" xfId="4" applyFont="1" applyFill="1" applyBorder="1" applyAlignment="1">
      <alignment horizontal="center" wrapText="1"/>
    </xf>
    <xf numFmtId="0" fontId="27" fillId="3" borderId="13" xfId="4" applyFont="1" applyFill="1" applyBorder="1" applyAlignment="1">
      <alignment horizontal="center" wrapText="1"/>
    </xf>
    <xf numFmtId="0" fontId="28" fillId="3" borderId="13" xfId="4" applyFont="1" applyFill="1" applyBorder="1" applyAlignment="1">
      <alignment horizontal="center" vertical="top" wrapText="1"/>
    </xf>
    <xf numFmtId="0" fontId="28" fillId="3" borderId="15" xfId="4" applyFont="1" applyFill="1" applyBorder="1" applyAlignment="1">
      <alignment horizontal="center" vertical="top" wrapText="1"/>
    </xf>
  </cellXfs>
  <cellStyles count="35">
    <cellStyle name="Dziesiętny" xfId="32" builtinId="3"/>
    <cellStyle name="Dziesiętny 2" xfId="1" xr:uid="{00000000-0005-0000-0000-000001000000}"/>
    <cellStyle name="Dziesiętny 2 2" xfId="14" xr:uid="{00000000-0005-0000-0000-000002000000}"/>
    <cellStyle name="Dziesiętny 2 3" xfId="26" xr:uid="{00000000-0005-0000-0000-000003000000}"/>
    <cellStyle name="Dziesiętny 2 4" xfId="13" xr:uid="{00000000-0005-0000-0000-000004000000}"/>
    <cellStyle name="Dziesiętny 3" xfId="2" xr:uid="{00000000-0005-0000-0000-000005000000}"/>
    <cellStyle name="Dziesiętny 3 2" xfId="27" xr:uid="{00000000-0005-0000-0000-000006000000}"/>
    <cellStyle name="Dziesiętny 3 3" xfId="12" xr:uid="{00000000-0005-0000-0000-000007000000}"/>
    <cellStyle name="Dziesiętny 4" xfId="25" xr:uid="{00000000-0005-0000-0000-000008000000}"/>
    <cellStyle name="Hiperłącze" xfId="3" builtinId="8"/>
    <cellStyle name="Hiperłącze 2" xfId="28" xr:uid="{00000000-0005-0000-0000-00000A000000}"/>
    <cellStyle name="Hiperłącze 3" xfId="33" xr:uid="{00000000-0005-0000-0000-00000B000000}"/>
    <cellStyle name="Normalny" xfId="0" builtinId="0"/>
    <cellStyle name="Normalny 2" xfId="4" xr:uid="{00000000-0005-0000-0000-00000D000000}"/>
    <cellStyle name="Normalny 3" xfId="5" xr:uid="{00000000-0005-0000-0000-00000E000000}"/>
    <cellStyle name="Normalny 3 2" xfId="15" xr:uid="{00000000-0005-0000-0000-00000F000000}"/>
    <cellStyle name="Normalny 4" xfId="6" xr:uid="{00000000-0005-0000-0000-000010000000}"/>
    <cellStyle name="Normalny 4 2" xfId="17" xr:uid="{00000000-0005-0000-0000-000011000000}"/>
    <cellStyle name="Normalny 4 3" xfId="29" xr:uid="{00000000-0005-0000-0000-000012000000}"/>
    <cellStyle name="Normalny 4 4" xfId="16" xr:uid="{00000000-0005-0000-0000-000013000000}"/>
    <cellStyle name="Normalny 5" xfId="18" xr:uid="{00000000-0005-0000-0000-000014000000}"/>
    <cellStyle name="Normalny 5 2" xfId="19" xr:uid="{00000000-0005-0000-0000-000015000000}"/>
    <cellStyle name="Normalny 6" xfId="20" xr:uid="{00000000-0005-0000-0000-000016000000}"/>
    <cellStyle name="Normalny 7" xfId="21" xr:uid="{00000000-0005-0000-0000-000017000000}"/>
    <cellStyle name="Normalny 8" xfId="11" xr:uid="{00000000-0005-0000-0000-000018000000}"/>
    <cellStyle name="Normalny 9" xfId="10" xr:uid="{00000000-0005-0000-0000-000019000000}"/>
    <cellStyle name="Procentowy" xfId="34" builtinId="5"/>
    <cellStyle name="Procentowy 2" xfId="7" xr:uid="{00000000-0005-0000-0000-00001B000000}"/>
    <cellStyle name="Procentowy 3" xfId="8" xr:uid="{00000000-0005-0000-0000-00001C000000}"/>
    <cellStyle name="Procentowy 3 2" xfId="23" xr:uid="{00000000-0005-0000-0000-00001D000000}"/>
    <cellStyle name="Procentowy 4" xfId="9" xr:uid="{00000000-0005-0000-0000-00001E000000}"/>
    <cellStyle name="Procentowy 4 2" xfId="31" xr:uid="{00000000-0005-0000-0000-00001F000000}"/>
    <cellStyle name="Procentowy 4 3" xfId="24" xr:uid="{00000000-0005-0000-0000-000020000000}"/>
    <cellStyle name="Procentowy 5" xfId="22" xr:uid="{00000000-0005-0000-0000-000021000000}"/>
    <cellStyle name="Procentowy 6" xfId="30" xr:uid="{00000000-0005-0000-0000-000022000000}"/>
  </cellStyles>
  <dxfs count="67"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89ED-61EB-4960-BD33-92A88349E6D6}">
  <dimension ref="B1:P17"/>
  <sheetViews>
    <sheetView showGridLines="0" tabSelected="1" zoomScaleNormal="100" workbookViewId="0"/>
  </sheetViews>
  <sheetFormatPr defaultColWidth="9.140625" defaultRowHeight="14.25"/>
  <cols>
    <col min="1" max="1" width="1.5703125" style="35" customWidth="1"/>
    <col min="2" max="2" width="32.42578125" style="35" customWidth="1"/>
    <col min="3" max="7" width="11" style="35" customWidth="1"/>
    <col min="8" max="8" width="12" style="35" customWidth="1"/>
    <col min="9" max="11" width="9.140625" style="35"/>
    <col min="12" max="12" width="24.140625" style="35" customWidth="1"/>
    <col min="13" max="15" width="9.140625" style="35"/>
    <col min="16" max="16" width="10.5703125" style="35" customWidth="1"/>
    <col min="17" max="17" width="11.42578125" style="35" customWidth="1"/>
    <col min="18" max="16384" width="9.140625" style="35"/>
  </cols>
  <sheetData>
    <row r="1" spans="2:8">
      <c r="D1" s="36"/>
      <c r="E1" s="36"/>
      <c r="F1" s="36"/>
      <c r="G1" s="36"/>
      <c r="H1" s="3">
        <v>46301</v>
      </c>
    </row>
    <row r="2" spans="2:8" ht="26.25" customHeight="1">
      <c r="B2" s="80" t="s">
        <v>114</v>
      </c>
      <c r="C2" s="80"/>
      <c r="D2" s="80"/>
      <c r="E2" s="80"/>
      <c r="F2" s="80"/>
      <c r="G2" s="80"/>
      <c r="H2" s="80"/>
    </row>
    <row r="3" spans="2:8" ht="26.25" customHeight="1">
      <c r="B3" s="38"/>
      <c r="C3" s="39" t="s">
        <v>123</v>
      </c>
      <c r="D3" s="39" t="s">
        <v>124</v>
      </c>
      <c r="E3" s="40" t="s">
        <v>115</v>
      </c>
      <c r="F3" s="39" t="s">
        <v>125</v>
      </c>
      <c r="G3" s="39" t="s">
        <v>126</v>
      </c>
      <c r="H3" s="40" t="s">
        <v>115</v>
      </c>
    </row>
    <row r="4" spans="2:8" ht="26.25" customHeight="1">
      <c r="B4" s="78" t="s">
        <v>116</v>
      </c>
      <c r="C4" s="41">
        <v>3092</v>
      </c>
      <c r="D4" s="41">
        <v>2752</v>
      </c>
      <c r="E4" s="42">
        <v>0.12354651162790709</v>
      </c>
      <c r="F4" s="41">
        <v>26194</v>
      </c>
      <c r="G4" s="41">
        <v>21726</v>
      </c>
      <c r="H4" s="42">
        <v>0.20565221393721811</v>
      </c>
    </row>
    <row r="5" spans="2:8" ht="26.25" customHeight="1">
      <c r="B5" s="43" t="s">
        <v>117</v>
      </c>
      <c r="C5" s="44">
        <v>704</v>
      </c>
      <c r="D5" s="44">
        <v>583</v>
      </c>
      <c r="E5" s="45">
        <v>0.20754716981132071</v>
      </c>
      <c r="F5" s="44">
        <v>6016</v>
      </c>
      <c r="G5" s="44">
        <v>5119</v>
      </c>
      <c r="H5" s="45">
        <v>0.17522953701894894</v>
      </c>
    </row>
    <row r="6" spans="2:8" ht="26.25" customHeight="1">
      <c r="B6" s="43" t="s">
        <v>118</v>
      </c>
      <c r="C6" s="44">
        <v>73</v>
      </c>
      <c r="D6" s="44">
        <v>108</v>
      </c>
      <c r="E6" s="45">
        <v>-0.32407407407407407</v>
      </c>
      <c r="F6" s="44">
        <v>752</v>
      </c>
      <c r="G6" s="44">
        <v>853</v>
      </c>
      <c r="H6" s="45">
        <v>-0.11840562719812431</v>
      </c>
    </row>
    <row r="7" spans="2:8" ht="26.25" customHeight="1">
      <c r="B7" s="43" t="s">
        <v>119</v>
      </c>
      <c r="C7" s="44">
        <v>2315</v>
      </c>
      <c r="D7" s="44">
        <v>2061</v>
      </c>
      <c r="E7" s="45">
        <v>0.12324114507520623</v>
      </c>
      <c r="F7" s="44">
        <v>19426</v>
      </c>
      <c r="G7" s="44">
        <v>15754</v>
      </c>
      <c r="H7" s="45">
        <v>0.23308366129237013</v>
      </c>
    </row>
    <row r="8" spans="2:8" ht="26.25" customHeight="1">
      <c r="B8" s="78" t="s">
        <v>120</v>
      </c>
      <c r="C8" s="41">
        <v>222</v>
      </c>
      <c r="D8" s="41">
        <v>194</v>
      </c>
      <c r="E8" s="42">
        <v>0.14432989690721643</v>
      </c>
      <c r="F8" s="41">
        <v>3107</v>
      </c>
      <c r="G8" s="41">
        <v>1843</v>
      </c>
      <c r="H8" s="42">
        <v>0.68583830710797611</v>
      </c>
    </row>
    <row r="9" spans="2:8" ht="26.25" customHeight="1">
      <c r="B9" s="46" t="s">
        <v>121</v>
      </c>
      <c r="C9" s="47">
        <v>3314</v>
      </c>
      <c r="D9" s="47">
        <v>2946</v>
      </c>
      <c r="E9" s="48">
        <v>0.12491513917175823</v>
      </c>
      <c r="F9" s="47">
        <v>29301</v>
      </c>
      <c r="G9" s="47">
        <v>23569</v>
      </c>
      <c r="H9" s="48">
        <v>0.24320081462938603</v>
      </c>
    </row>
    <row r="10" spans="2:8">
      <c r="B10" s="79" t="s">
        <v>122</v>
      </c>
    </row>
    <row r="11" spans="2:8" ht="15" customHeight="1"/>
    <row r="17" spans="16:16">
      <c r="P17" s="49"/>
    </row>
  </sheetData>
  <mergeCells count="1">
    <mergeCell ref="B2:H2"/>
  </mergeCells>
  <conditionalFormatting sqref="E4:E9 H4:H9">
    <cfRule type="cellIs" dxfId="66" priority="1" operator="lessThan">
      <formula>0</formula>
    </cfRule>
  </conditionalFormatting>
  <pageMargins left="0.7" right="0.7" top="0.75" bottom="0.75" header="0.3" footer="0.3"/>
  <pageSetup paperSize="9" scale="6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B1:O22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9.140625" style="35" customWidth="1"/>
    <col min="3" max="3" width="16.85546875" style="35" customWidth="1"/>
    <col min="4" max="4" width="9" style="35" customWidth="1"/>
    <col min="5" max="5" width="11" style="35" customWidth="1"/>
    <col min="6" max="6" width="9" style="35" customWidth="1"/>
    <col min="7" max="7" width="12.85546875" style="35" customWidth="1"/>
    <col min="8" max="9" width="9" style="35" customWidth="1"/>
    <col min="10" max="10" width="11.42578125" style="35" customWidth="1"/>
    <col min="11" max="14" width="9.140625" style="35"/>
    <col min="15" max="15" width="11.42578125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 ht="14.45" customHeight="1">
      <c r="B2" s="81" t="s">
        <v>19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4.45" customHeight="1" thickBo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4.45" customHeight="1">
      <c r="B4" s="112" t="s">
        <v>0</v>
      </c>
      <c r="C4" s="114" t="s">
        <v>1</v>
      </c>
      <c r="D4" s="116" t="s">
        <v>100</v>
      </c>
      <c r="E4" s="91"/>
      <c r="F4" s="91"/>
      <c r="G4" s="91"/>
      <c r="H4" s="90"/>
      <c r="I4" s="89" t="s">
        <v>98</v>
      </c>
      <c r="J4" s="90"/>
      <c r="K4" s="89" t="s">
        <v>102</v>
      </c>
      <c r="L4" s="91"/>
      <c r="M4" s="91"/>
      <c r="N4" s="91"/>
      <c r="O4" s="92"/>
    </row>
    <row r="5" spans="2:15" ht="14.45" customHeight="1" thickBot="1">
      <c r="B5" s="113"/>
      <c r="C5" s="115"/>
      <c r="D5" s="100" t="s">
        <v>101</v>
      </c>
      <c r="E5" s="94"/>
      <c r="F5" s="94"/>
      <c r="G5" s="94"/>
      <c r="H5" s="101"/>
      <c r="I5" s="93" t="s">
        <v>99</v>
      </c>
      <c r="J5" s="101"/>
      <c r="K5" s="93" t="s">
        <v>103</v>
      </c>
      <c r="L5" s="94"/>
      <c r="M5" s="94"/>
      <c r="N5" s="94"/>
      <c r="O5" s="95"/>
    </row>
    <row r="6" spans="2:15" ht="14.4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104</v>
      </c>
      <c r="K6" s="96">
        <v>2026</v>
      </c>
      <c r="L6" s="97"/>
      <c r="M6" s="96">
        <v>2025</v>
      </c>
      <c r="N6" s="97"/>
      <c r="O6" s="85" t="s">
        <v>22</v>
      </c>
    </row>
    <row r="7" spans="2:15" ht="14.45" customHeight="1" thickBot="1">
      <c r="B7" s="108" t="s">
        <v>23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4.4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4.4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4.45" customHeight="1" thickBot="1">
      <c r="B10" s="10">
        <v>1</v>
      </c>
      <c r="C10" s="11" t="s">
        <v>8</v>
      </c>
      <c r="D10" s="12">
        <v>585</v>
      </c>
      <c r="E10" s="13">
        <v>0.18919793014230271</v>
      </c>
      <c r="F10" s="12">
        <v>650</v>
      </c>
      <c r="G10" s="13">
        <v>0.23619186046511628</v>
      </c>
      <c r="H10" s="14">
        <v>-9.9999999999999978E-2</v>
      </c>
      <c r="I10" s="12">
        <v>175</v>
      </c>
      <c r="J10" s="14">
        <v>2.342857142857143</v>
      </c>
      <c r="K10" s="12">
        <v>4937</v>
      </c>
      <c r="L10" s="13">
        <v>0.18847827746812246</v>
      </c>
      <c r="M10" s="12">
        <v>4425</v>
      </c>
      <c r="N10" s="13">
        <v>0.20367301850317593</v>
      </c>
      <c r="O10" s="14">
        <v>0.11570621468926556</v>
      </c>
    </row>
    <row r="11" spans="2:15" ht="14.45" customHeight="1" thickBot="1">
      <c r="B11" s="50">
        <v>2</v>
      </c>
      <c r="C11" s="15" t="s">
        <v>9</v>
      </c>
      <c r="D11" s="16">
        <v>553</v>
      </c>
      <c r="E11" s="17">
        <v>0.17884864165588615</v>
      </c>
      <c r="F11" s="16">
        <v>460</v>
      </c>
      <c r="G11" s="17">
        <v>0.16715116279069767</v>
      </c>
      <c r="H11" s="18">
        <v>0.20217391304347831</v>
      </c>
      <c r="I11" s="16">
        <v>454</v>
      </c>
      <c r="J11" s="18">
        <v>0.2180616740088106</v>
      </c>
      <c r="K11" s="16">
        <v>4624</v>
      </c>
      <c r="L11" s="17">
        <v>0.17652897610139726</v>
      </c>
      <c r="M11" s="16">
        <v>2941</v>
      </c>
      <c r="N11" s="17">
        <v>0.13536776212832552</v>
      </c>
      <c r="O11" s="18">
        <v>0.57225433526011571</v>
      </c>
    </row>
    <row r="12" spans="2:15" ht="14.45" customHeight="1" thickBot="1">
      <c r="B12" s="10">
        <v>3</v>
      </c>
      <c r="C12" s="11" t="s">
        <v>10</v>
      </c>
      <c r="D12" s="12">
        <v>445</v>
      </c>
      <c r="E12" s="13">
        <v>0.14391979301423027</v>
      </c>
      <c r="F12" s="12">
        <v>484</v>
      </c>
      <c r="G12" s="13">
        <v>0.17587209302325582</v>
      </c>
      <c r="H12" s="14">
        <v>-8.0578512396694224E-2</v>
      </c>
      <c r="I12" s="12">
        <v>236</v>
      </c>
      <c r="J12" s="14">
        <v>0.88559322033898313</v>
      </c>
      <c r="K12" s="12">
        <v>4340</v>
      </c>
      <c r="L12" s="13">
        <v>0.16568679850347406</v>
      </c>
      <c r="M12" s="12">
        <v>4286</v>
      </c>
      <c r="N12" s="13">
        <v>0.19727515419313266</v>
      </c>
      <c r="O12" s="14">
        <v>1.2599160055996261E-2</v>
      </c>
    </row>
    <row r="13" spans="2:15" ht="14.45" customHeight="1" thickBot="1">
      <c r="B13" s="50">
        <v>4</v>
      </c>
      <c r="C13" s="15" t="s">
        <v>3</v>
      </c>
      <c r="D13" s="16">
        <v>476</v>
      </c>
      <c r="E13" s="17">
        <v>0.15394566623544631</v>
      </c>
      <c r="F13" s="16">
        <v>360</v>
      </c>
      <c r="G13" s="17">
        <v>0.1308139534883721</v>
      </c>
      <c r="H13" s="18">
        <v>0.32222222222222219</v>
      </c>
      <c r="I13" s="16">
        <v>304</v>
      </c>
      <c r="J13" s="18">
        <v>0.56578947368421062</v>
      </c>
      <c r="K13" s="16">
        <v>4163</v>
      </c>
      <c r="L13" s="17">
        <v>0.15892952584561351</v>
      </c>
      <c r="M13" s="16">
        <v>3321</v>
      </c>
      <c r="N13" s="17">
        <v>0.15285832642916322</v>
      </c>
      <c r="O13" s="18">
        <v>0.25353809093646484</v>
      </c>
    </row>
    <row r="14" spans="2:15" ht="14.45" customHeight="1" thickBot="1">
      <c r="B14" s="10">
        <v>5</v>
      </c>
      <c r="C14" s="11" t="s">
        <v>4</v>
      </c>
      <c r="D14" s="12">
        <v>609</v>
      </c>
      <c r="E14" s="13">
        <v>0.19695989650711512</v>
      </c>
      <c r="F14" s="12">
        <v>423</v>
      </c>
      <c r="G14" s="13">
        <v>0.1537063953488372</v>
      </c>
      <c r="H14" s="14">
        <v>0.43971631205673756</v>
      </c>
      <c r="I14" s="12">
        <v>357</v>
      </c>
      <c r="J14" s="14">
        <v>0.70588235294117641</v>
      </c>
      <c r="K14" s="12">
        <v>4111</v>
      </c>
      <c r="L14" s="13">
        <v>0.15694433839810643</v>
      </c>
      <c r="M14" s="12">
        <v>3366</v>
      </c>
      <c r="N14" s="13">
        <v>0.15492957746478872</v>
      </c>
      <c r="O14" s="14">
        <v>0.22133095662507429</v>
      </c>
    </row>
    <row r="15" spans="2:15" ht="14.45" customHeight="1" thickBot="1">
      <c r="B15" s="50">
        <v>6</v>
      </c>
      <c r="C15" s="15" t="s">
        <v>12</v>
      </c>
      <c r="D15" s="16">
        <v>238</v>
      </c>
      <c r="E15" s="17">
        <v>7.6972833117723155E-2</v>
      </c>
      <c r="F15" s="16">
        <v>142</v>
      </c>
      <c r="G15" s="17">
        <v>5.1598837209302327E-2</v>
      </c>
      <c r="H15" s="18">
        <v>0.676056338028169</v>
      </c>
      <c r="I15" s="16">
        <v>201</v>
      </c>
      <c r="J15" s="18">
        <v>0.18407960199004969</v>
      </c>
      <c r="K15" s="16">
        <v>1773</v>
      </c>
      <c r="L15" s="17">
        <v>6.7687256623654268E-2</v>
      </c>
      <c r="M15" s="16">
        <v>1446</v>
      </c>
      <c r="N15" s="17">
        <v>6.6556199944766636E-2</v>
      </c>
      <c r="O15" s="18">
        <v>0.22614107883817436</v>
      </c>
    </row>
    <row r="16" spans="2:15" ht="14.45" customHeight="1" thickBot="1">
      <c r="B16" s="10">
        <v>7</v>
      </c>
      <c r="C16" s="11" t="s">
        <v>11</v>
      </c>
      <c r="D16" s="12">
        <v>134</v>
      </c>
      <c r="E16" s="13">
        <v>4.3337645536869342E-2</v>
      </c>
      <c r="F16" s="12">
        <v>160</v>
      </c>
      <c r="G16" s="13">
        <v>5.8139534883720929E-2</v>
      </c>
      <c r="H16" s="14">
        <v>-0.16249999999999998</v>
      </c>
      <c r="I16" s="12">
        <v>79</v>
      </c>
      <c r="J16" s="14">
        <v>0.69620253164556956</v>
      </c>
      <c r="K16" s="12">
        <v>1767</v>
      </c>
      <c r="L16" s="13">
        <v>6.7458196533557307E-2</v>
      </c>
      <c r="M16" s="12">
        <v>1405</v>
      </c>
      <c r="N16" s="13">
        <v>6.466906011230783E-2</v>
      </c>
      <c r="O16" s="14">
        <v>0.25765124555160135</v>
      </c>
    </row>
    <row r="17" spans="2:15" ht="15" thickBot="1">
      <c r="B17" s="106" t="s">
        <v>52</v>
      </c>
      <c r="C17" s="107"/>
      <c r="D17" s="20">
        <f>SUM(D10:D16)</f>
        <v>3040</v>
      </c>
      <c r="E17" s="21">
        <f>D17/D19</f>
        <v>0.98318240620957309</v>
      </c>
      <c r="F17" s="20">
        <f>SUM(F10:F16)</f>
        <v>2679</v>
      </c>
      <c r="G17" s="21">
        <f>F17/F19</f>
        <v>0.97347383720930236</v>
      </c>
      <c r="H17" s="22">
        <f>D17/F17-1</f>
        <v>0.13475177304964547</v>
      </c>
      <c r="I17" s="20">
        <f>SUM(I10:I16)</f>
        <v>1806</v>
      </c>
      <c r="J17" s="21">
        <f>D17/I17-1</f>
        <v>0.68327796234772986</v>
      </c>
      <c r="K17" s="20">
        <f>SUM(K10:K16)</f>
        <v>25715</v>
      </c>
      <c r="L17" s="21">
        <f>K17/K19</f>
        <v>0.98171336947392529</v>
      </c>
      <c r="M17" s="20">
        <f>SUM(M10:M16)</f>
        <v>21190</v>
      </c>
      <c r="N17" s="21">
        <f>M17/M19</f>
        <v>0.97532909877566054</v>
      </c>
      <c r="O17" s="22">
        <f>K17/M17-1</f>
        <v>0.21354412458706928</v>
      </c>
    </row>
    <row r="18" spans="2:15" ht="15" thickBot="1">
      <c r="B18" s="106" t="s">
        <v>29</v>
      </c>
      <c r="C18" s="107"/>
      <c r="D18" s="33">
        <f>D19-D17</f>
        <v>52</v>
      </c>
      <c r="E18" s="21">
        <f>D18/D19</f>
        <v>1.6817593790426907E-2</v>
      </c>
      <c r="F18" s="33">
        <f>F19-F17</f>
        <v>73</v>
      </c>
      <c r="G18" s="21">
        <f>F18/F19</f>
        <v>2.6526162790697673E-2</v>
      </c>
      <c r="H18" s="22">
        <f>D18/F18-1</f>
        <v>-0.28767123287671237</v>
      </c>
      <c r="I18" s="33">
        <f>I19-I17</f>
        <v>36</v>
      </c>
      <c r="J18" s="22">
        <f>D18/I18-1</f>
        <v>0.44444444444444442</v>
      </c>
      <c r="K18" s="33">
        <f>K19-K17</f>
        <v>479</v>
      </c>
      <c r="L18" s="21">
        <f>K18/K19</f>
        <v>1.8286630526074675E-2</v>
      </c>
      <c r="M18" s="33">
        <f>M19-M17</f>
        <v>536</v>
      </c>
      <c r="N18" s="21">
        <f>M18/M19</f>
        <v>2.46709012243395E-2</v>
      </c>
      <c r="O18" s="22">
        <f>K18/M18-1</f>
        <v>-0.10634328358208955</v>
      </c>
    </row>
    <row r="19" spans="2:15" ht="15" thickBot="1">
      <c r="B19" s="104" t="s">
        <v>30</v>
      </c>
      <c r="C19" s="105"/>
      <c r="D19" s="23">
        <v>3092</v>
      </c>
      <c r="E19" s="24">
        <v>1</v>
      </c>
      <c r="F19" s="23">
        <v>2752</v>
      </c>
      <c r="G19" s="24">
        <v>1</v>
      </c>
      <c r="H19" s="25">
        <v>0.12354651162790709</v>
      </c>
      <c r="I19" s="23">
        <v>1842</v>
      </c>
      <c r="J19" s="25">
        <v>0.67861020629750279</v>
      </c>
      <c r="K19" s="23">
        <v>26194</v>
      </c>
      <c r="L19" s="24">
        <v>1</v>
      </c>
      <c r="M19" s="23">
        <v>21726</v>
      </c>
      <c r="N19" s="24">
        <v>1</v>
      </c>
      <c r="O19" s="25">
        <v>0.20565221393721811</v>
      </c>
    </row>
    <row r="20" spans="2:15">
      <c r="B20" s="64" t="s">
        <v>39</v>
      </c>
    </row>
    <row r="21" spans="2:15">
      <c r="B21" s="65" t="s">
        <v>71</v>
      </c>
      <c r="I21" s="73"/>
    </row>
    <row r="22" spans="2:15">
      <c r="B22" s="27" t="s">
        <v>57</v>
      </c>
    </row>
  </sheetData>
  <mergeCells count="26">
    <mergeCell ref="D6:E7"/>
    <mergeCell ref="B4:B6"/>
    <mergeCell ref="C4:C6"/>
    <mergeCell ref="D4:H4"/>
    <mergeCell ref="F6:G7"/>
    <mergeCell ref="B19:C19"/>
    <mergeCell ref="B18:C18"/>
    <mergeCell ref="B17:C17"/>
    <mergeCell ref="B7:B9"/>
    <mergeCell ref="C7:C9"/>
    <mergeCell ref="B2:O2"/>
    <mergeCell ref="B3:O3"/>
    <mergeCell ref="O8:O9"/>
    <mergeCell ref="H6:H7"/>
    <mergeCell ref="I6:I7"/>
    <mergeCell ref="J6:J7"/>
    <mergeCell ref="I4:J4"/>
    <mergeCell ref="K4:O4"/>
    <mergeCell ref="K5:O5"/>
    <mergeCell ref="K6:L7"/>
    <mergeCell ref="M6:N7"/>
    <mergeCell ref="O6:O7"/>
    <mergeCell ref="D5:H5"/>
    <mergeCell ref="I5:J5"/>
    <mergeCell ref="H8:H9"/>
    <mergeCell ref="J8:J9"/>
  </mergeCells>
  <phoneticPr fontId="4" type="noConversion"/>
  <conditionalFormatting sqref="D10:O16">
    <cfRule type="cellIs" dxfId="65" priority="2" operator="equal">
      <formula>0</formula>
    </cfRule>
  </conditionalFormatting>
  <conditionalFormatting sqref="H10:H18">
    <cfRule type="cellIs" dxfId="64" priority="3" operator="lessThan">
      <formula>0</formula>
    </cfRule>
  </conditionalFormatting>
  <conditionalFormatting sqref="J10:J16">
    <cfRule type="cellIs" dxfId="63" priority="9" operator="lessThan">
      <formula>0</formula>
    </cfRule>
  </conditionalFormatting>
  <conditionalFormatting sqref="J18">
    <cfRule type="cellIs" dxfId="62" priority="4" operator="lessThan">
      <formula>0</formula>
    </cfRule>
  </conditionalFormatting>
  <conditionalFormatting sqref="O10:O18">
    <cfRule type="cellIs" dxfId="6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B1:O90"/>
  <sheetViews>
    <sheetView showGridLines="0" zoomScale="90" zoomScaleNormal="90" workbookViewId="0"/>
  </sheetViews>
  <sheetFormatPr defaultColWidth="9.140625" defaultRowHeight="14.25"/>
  <cols>
    <col min="1" max="1" width="1.42578125" style="35" customWidth="1"/>
    <col min="2" max="2" width="15.42578125" style="35" bestFit="1" customWidth="1"/>
    <col min="3" max="3" width="17.85546875" style="35" customWidth="1"/>
    <col min="4" max="9" width="9" style="35" customWidth="1"/>
    <col min="10" max="10" width="11.42578125" style="35" customWidth="1"/>
    <col min="11" max="14" width="9.140625" style="35"/>
    <col min="15" max="15" width="12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 ht="14.45" customHeight="1">
      <c r="B2" s="81" t="s">
        <v>19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4.45" customHeight="1" thickBo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4.45" customHeight="1">
      <c r="B4" s="112" t="s">
        <v>21</v>
      </c>
      <c r="C4" s="114" t="s">
        <v>1</v>
      </c>
      <c r="D4" s="116" t="s">
        <v>100</v>
      </c>
      <c r="E4" s="91"/>
      <c r="F4" s="91"/>
      <c r="G4" s="91"/>
      <c r="H4" s="90"/>
      <c r="I4" s="89" t="s">
        <v>98</v>
      </c>
      <c r="J4" s="90"/>
      <c r="K4" s="89" t="s">
        <v>102</v>
      </c>
      <c r="L4" s="91"/>
      <c r="M4" s="91"/>
      <c r="N4" s="91"/>
      <c r="O4" s="92"/>
    </row>
    <row r="5" spans="2:15" ht="14.45" customHeight="1" thickBot="1">
      <c r="B5" s="113"/>
      <c r="C5" s="115"/>
      <c r="D5" s="100" t="s">
        <v>101</v>
      </c>
      <c r="E5" s="94"/>
      <c r="F5" s="94"/>
      <c r="G5" s="94"/>
      <c r="H5" s="101"/>
      <c r="I5" s="93" t="s">
        <v>99</v>
      </c>
      <c r="J5" s="101"/>
      <c r="K5" s="93" t="s">
        <v>103</v>
      </c>
      <c r="L5" s="94"/>
      <c r="M5" s="94"/>
      <c r="N5" s="94"/>
      <c r="O5" s="95"/>
    </row>
    <row r="6" spans="2:15" ht="14.4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104</v>
      </c>
      <c r="K6" s="96">
        <v>2026</v>
      </c>
      <c r="L6" s="97"/>
      <c r="M6" s="96">
        <v>2025</v>
      </c>
      <c r="N6" s="97"/>
      <c r="O6" s="85" t="s">
        <v>22</v>
      </c>
    </row>
    <row r="7" spans="2:15" ht="14.45" customHeight="1" thickBot="1">
      <c r="B7" s="108" t="s">
        <v>21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4.4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4.4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4.45" customHeight="1" thickBot="1">
      <c r="B10" s="51"/>
      <c r="C10" s="11" t="s">
        <v>12</v>
      </c>
      <c r="D10" s="12">
        <v>203</v>
      </c>
      <c r="E10" s="13">
        <v>0.58501440922190207</v>
      </c>
      <c r="F10" s="12">
        <v>108</v>
      </c>
      <c r="G10" s="13">
        <v>0.48</v>
      </c>
      <c r="H10" s="14">
        <v>0.87962962962962954</v>
      </c>
      <c r="I10" s="12">
        <v>161</v>
      </c>
      <c r="J10" s="14">
        <v>0.26086956521739135</v>
      </c>
      <c r="K10" s="12">
        <v>1475</v>
      </c>
      <c r="L10" s="13">
        <v>0.5631920580374189</v>
      </c>
      <c r="M10" s="12">
        <v>1055</v>
      </c>
      <c r="N10" s="13">
        <v>0.52487562189054726</v>
      </c>
      <c r="O10" s="14">
        <v>0.39810426540284349</v>
      </c>
    </row>
    <row r="11" spans="2:15" ht="14.45" customHeight="1" thickBot="1">
      <c r="B11" s="52"/>
      <c r="C11" s="15" t="s">
        <v>4</v>
      </c>
      <c r="D11" s="16">
        <v>42</v>
      </c>
      <c r="E11" s="17">
        <v>0.12103746397694524</v>
      </c>
      <c r="F11" s="16">
        <v>34</v>
      </c>
      <c r="G11" s="17">
        <v>0.15111111111111111</v>
      </c>
      <c r="H11" s="18">
        <v>0.23529411764705888</v>
      </c>
      <c r="I11" s="16">
        <v>35</v>
      </c>
      <c r="J11" s="18">
        <v>0.19999999999999996</v>
      </c>
      <c r="K11" s="16">
        <v>396</v>
      </c>
      <c r="L11" s="17">
        <v>0.15120274914089346</v>
      </c>
      <c r="M11" s="16">
        <v>267</v>
      </c>
      <c r="N11" s="17">
        <v>0.1328358208955224</v>
      </c>
      <c r="O11" s="18">
        <v>0.48314606741573041</v>
      </c>
    </row>
    <row r="12" spans="2:15" ht="14.45" customHeight="1" thickBot="1">
      <c r="B12" s="52"/>
      <c r="C12" s="11" t="s">
        <v>9</v>
      </c>
      <c r="D12" s="12">
        <v>61</v>
      </c>
      <c r="E12" s="13">
        <v>0.17579250720461095</v>
      </c>
      <c r="F12" s="12">
        <v>30</v>
      </c>
      <c r="G12" s="13">
        <v>0.13333333333333333</v>
      </c>
      <c r="H12" s="14">
        <v>1.0333333333333332</v>
      </c>
      <c r="I12" s="12">
        <v>50</v>
      </c>
      <c r="J12" s="14">
        <v>0.21999999999999997</v>
      </c>
      <c r="K12" s="12">
        <v>331</v>
      </c>
      <c r="L12" s="13">
        <v>0.12638411607483774</v>
      </c>
      <c r="M12" s="12">
        <v>287</v>
      </c>
      <c r="N12" s="13">
        <v>0.14278606965174129</v>
      </c>
      <c r="O12" s="14">
        <v>0.1533101045296168</v>
      </c>
    </row>
    <row r="13" spans="2:15" ht="14.45" customHeight="1" thickBot="1">
      <c r="B13" s="52"/>
      <c r="C13" s="53" t="s">
        <v>3</v>
      </c>
      <c r="D13" s="16">
        <v>7</v>
      </c>
      <c r="E13" s="17">
        <v>2.0172910662824207E-2</v>
      </c>
      <c r="F13" s="16">
        <v>7</v>
      </c>
      <c r="G13" s="17">
        <v>3.111111111111111E-2</v>
      </c>
      <c r="H13" s="18">
        <v>0</v>
      </c>
      <c r="I13" s="16">
        <v>8</v>
      </c>
      <c r="J13" s="18">
        <v>-0.125</v>
      </c>
      <c r="K13" s="16">
        <v>63</v>
      </c>
      <c r="L13" s="17">
        <v>2.4054982817869417E-2</v>
      </c>
      <c r="M13" s="16">
        <v>61</v>
      </c>
      <c r="N13" s="17">
        <v>3.0348258706467662E-2</v>
      </c>
      <c r="O13" s="18">
        <v>3.2786885245901676E-2</v>
      </c>
    </row>
    <row r="14" spans="2:15" ht="14.45" customHeight="1" thickBot="1">
      <c r="B14" s="52"/>
      <c r="C14" s="54" t="s">
        <v>37</v>
      </c>
      <c r="D14" s="12">
        <v>8</v>
      </c>
      <c r="E14" s="13">
        <v>2.3054755043227664E-2</v>
      </c>
      <c r="F14" s="12">
        <v>22</v>
      </c>
      <c r="G14" s="13">
        <v>9.7777777777777783E-2</v>
      </c>
      <c r="H14" s="14">
        <v>-0.63636363636363635</v>
      </c>
      <c r="I14" s="12">
        <v>6</v>
      </c>
      <c r="J14" s="14">
        <v>0.33333333333333326</v>
      </c>
      <c r="K14" s="12">
        <v>62</v>
      </c>
      <c r="L14" s="13">
        <v>2.3673157693776252E-2</v>
      </c>
      <c r="M14" s="12">
        <v>127</v>
      </c>
      <c r="N14" s="13">
        <v>6.3184079601990045E-2</v>
      </c>
      <c r="O14" s="14">
        <v>-0.51181102362204722</v>
      </c>
    </row>
    <row r="15" spans="2:15" ht="14.45" customHeight="1" thickBot="1">
      <c r="B15" s="52"/>
      <c r="C15" s="55" t="s">
        <v>11</v>
      </c>
      <c r="D15" s="16">
        <v>10</v>
      </c>
      <c r="E15" s="17">
        <v>2.8818443804034581E-2</v>
      </c>
      <c r="F15" s="16">
        <v>3</v>
      </c>
      <c r="G15" s="17">
        <v>1.3333333333333334E-2</v>
      </c>
      <c r="H15" s="18">
        <v>2.3333333333333335</v>
      </c>
      <c r="I15" s="16">
        <v>10</v>
      </c>
      <c r="J15" s="18">
        <v>0</v>
      </c>
      <c r="K15" s="16">
        <v>58</v>
      </c>
      <c r="L15" s="17">
        <v>2.2145857197403588E-2</v>
      </c>
      <c r="M15" s="16">
        <v>37</v>
      </c>
      <c r="N15" s="17">
        <v>1.8407960199004977E-2</v>
      </c>
      <c r="O15" s="18">
        <v>0.56756756756756754</v>
      </c>
    </row>
    <row r="16" spans="2:15" ht="14.45" customHeight="1" thickBot="1">
      <c r="B16" s="52"/>
      <c r="C16" s="11" t="s">
        <v>60</v>
      </c>
      <c r="D16" s="12">
        <v>5</v>
      </c>
      <c r="E16" s="13">
        <v>1.4409221902017291E-2</v>
      </c>
      <c r="F16" s="12">
        <v>3</v>
      </c>
      <c r="G16" s="13">
        <v>1.3333333333333334E-2</v>
      </c>
      <c r="H16" s="14">
        <v>0.66666666666666674</v>
      </c>
      <c r="I16" s="12">
        <v>5</v>
      </c>
      <c r="J16" s="14">
        <v>0</v>
      </c>
      <c r="K16" s="12">
        <v>47</v>
      </c>
      <c r="L16" s="13">
        <v>1.7945780832378772E-2</v>
      </c>
      <c r="M16" s="12">
        <v>38</v>
      </c>
      <c r="N16" s="13">
        <v>1.8905472636815919E-2</v>
      </c>
      <c r="O16" s="14">
        <v>0.23684210526315796</v>
      </c>
    </row>
    <row r="17" spans="2:15" ht="14.45" customHeight="1" thickBot="1">
      <c r="B17" s="56"/>
      <c r="C17" s="55" t="s">
        <v>29</v>
      </c>
      <c r="D17" s="16">
        <v>11</v>
      </c>
      <c r="E17" s="17">
        <v>3.1700288184438041E-2</v>
      </c>
      <c r="F17" s="16">
        <v>18</v>
      </c>
      <c r="G17" s="17">
        <v>0.08</v>
      </c>
      <c r="H17" s="18">
        <v>-0.38888888888888884</v>
      </c>
      <c r="I17" s="16">
        <v>21</v>
      </c>
      <c r="J17" s="18">
        <v>7.2164948453608241E-2</v>
      </c>
      <c r="K17" s="16">
        <v>187</v>
      </c>
      <c r="L17" s="17">
        <v>7.1401298205421918E-2</v>
      </c>
      <c r="M17" s="16">
        <v>138</v>
      </c>
      <c r="N17" s="17">
        <v>6.8656716417910449E-2</v>
      </c>
      <c r="O17" s="18">
        <v>0.35507246376811596</v>
      </c>
    </row>
    <row r="18" spans="2:15" ht="14.45" customHeight="1" thickBot="1">
      <c r="B18" s="19" t="s">
        <v>5</v>
      </c>
      <c r="C18" s="19" t="s">
        <v>30</v>
      </c>
      <c r="D18" s="20">
        <v>347</v>
      </c>
      <c r="E18" s="21">
        <v>1.0000000000000002</v>
      </c>
      <c r="F18" s="20">
        <v>225</v>
      </c>
      <c r="G18" s="21">
        <v>0.99999999999999989</v>
      </c>
      <c r="H18" s="22">
        <v>0.54222222222222216</v>
      </c>
      <c r="I18" s="20">
        <v>291</v>
      </c>
      <c r="J18" s="21">
        <v>0.19243986254295531</v>
      </c>
      <c r="K18" s="20">
        <v>2619</v>
      </c>
      <c r="L18" s="21">
        <v>0.99999999999999978</v>
      </c>
      <c r="M18" s="20">
        <v>2010</v>
      </c>
      <c r="N18" s="21">
        <v>0.99999999999999956</v>
      </c>
      <c r="O18" s="22">
        <v>0.30298507462686564</v>
      </c>
    </row>
    <row r="19" spans="2:15" ht="14.45" customHeight="1" thickBot="1">
      <c r="B19" s="51"/>
      <c r="C19" s="11" t="s">
        <v>8</v>
      </c>
      <c r="D19" s="12">
        <v>583</v>
      </c>
      <c r="E19" s="13">
        <v>0.2125410134888808</v>
      </c>
      <c r="F19" s="12">
        <v>650</v>
      </c>
      <c r="G19" s="13">
        <v>0.25742574257425743</v>
      </c>
      <c r="H19" s="14">
        <v>-0.10307692307692307</v>
      </c>
      <c r="I19" s="12">
        <v>174</v>
      </c>
      <c r="J19" s="14">
        <v>2.3505747126436782</v>
      </c>
      <c r="K19" s="12">
        <v>4916</v>
      </c>
      <c r="L19" s="13">
        <v>0.20875621045479639</v>
      </c>
      <c r="M19" s="12">
        <v>4417</v>
      </c>
      <c r="N19" s="13">
        <v>0.22419043751903361</v>
      </c>
      <c r="O19" s="14">
        <v>0.1129726058410685</v>
      </c>
    </row>
    <row r="20" spans="2:15" ht="14.45" customHeight="1" thickBot="1">
      <c r="B20" s="52"/>
      <c r="C20" s="15" t="s">
        <v>10</v>
      </c>
      <c r="D20" s="16">
        <v>445</v>
      </c>
      <c r="E20" s="17">
        <v>0.16223113379511483</v>
      </c>
      <c r="F20" s="16">
        <v>484</v>
      </c>
      <c r="G20" s="17">
        <v>0.19168316831683169</v>
      </c>
      <c r="H20" s="18">
        <v>-8.0578512396694224E-2</v>
      </c>
      <c r="I20" s="16">
        <v>236</v>
      </c>
      <c r="J20" s="18">
        <v>0.88559322033898313</v>
      </c>
      <c r="K20" s="16">
        <v>4340</v>
      </c>
      <c r="L20" s="17">
        <v>0.18429657310289185</v>
      </c>
      <c r="M20" s="16">
        <v>4286</v>
      </c>
      <c r="N20" s="17">
        <v>0.2175413663587453</v>
      </c>
      <c r="O20" s="18">
        <v>1.2599160055996261E-2</v>
      </c>
    </row>
    <row r="21" spans="2:15" ht="14.45" customHeight="1" thickBot="1">
      <c r="B21" s="52"/>
      <c r="C21" s="11" t="s">
        <v>9</v>
      </c>
      <c r="D21" s="12">
        <v>492</v>
      </c>
      <c r="E21" s="13">
        <v>0.17936565803864382</v>
      </c>
      <c r="F21" s="12">
        <v>430</v>
      </c>
      <c r="G21" s="13">
        <v>0.17029702970297031</v>
      </c>
      <c r="H21" s="14">
        <v>0.14418604651162781</v>
      </c>
      <c r="I21" s="12">
        <v>400</v>
      </c>
      <c r="J21" s="14">
        <v>0.22999999999999998</v>
      </c>
      <c r="K21" s="12">
        <v>4287</v>
      </c>
      <c r="L21" s="13">
        <v>0.18204594674933119</v>
      </c>
      <c r="M21" s="12">
        <v>2654</v>
      </c>
      <c r="N21" s="13">
        <v>0.13470713633133691</v>
      </c>
      <c r="O21" s="14">
        <v>0.6152976639035419</v>
      </c>
    </row>
    <row r="22" spans="2:15" ht="14.45" customHeight="1" thickBot="1">
      <c r="B22" s="52"/>
      <c r="C22" s="53" t="s">
        <v>3</v>
      </c>
      <c r="D22" s="16">
        <v>469</v>
      </c>
      <c r="E22" s="17">
        <v>0.17098067808968284</v>
      </c>
      <c r="F22" s="16">
        <v>353</v>
      </c>
      <c r="G22" s="17">
        <v>0.13980198019801982</v>
      </c>
      <c r="H22" s="18">
        <v>0.32861189801699719</v>
      </c>
      <c r="I22" s="16">
        <v>296</v>
      </c>
      <c r="J22" s="18">
        <v>0.58445945945945943</v>
      </c>
      <c r="K22" s="16">
        <v>4100</v>
      </c>
      <c r="L22" s="17">
        <v>0.17410505753959829</v>
      </c>
      <c r="M22" s="16">
        <v>3259</v>
      </c>
      <c r="N22" s="17">
        <v>0.16541467871282103</v>
      </c>
      <c r="O22" s="18">
        <v>0.25805461798097573</v>
      </c>
    </row>
    <row r="23" spans="2:15" ht="14.45" customHeight="1" thickBot="1">
      <c r="B23" s="52"/>
      <c r="C23" s="54" t="s">
        <v>4</v>
      </c>
      <c r="D23" s="12">
        <v>567</v>
      </c>
      <c r="E23" s="13">
        <v>0.20670798395916878</v>
      </c>
      <c r="F23" s="12">
        <v>389</v>
      </c>
      <c r="G23" s="13">
        <v>0.15405940594059406</v>
      </c>
      <c r="H23" s="14">
        <v>0.4575835475578407</v>
      </c>
      <c r="I23" s="12">
        <v>318</v>
      </c>
      <c r="J23" s="14">
        <v>0.78301886792452824</v>
      </c>
      <c r="K23" s="12">
        <v>3710</v>
      </c>
      <c r="L23" s="13">
        <v>0.15754384474924626</v>
      </c>
      <c r="M23" s="12">
        <v>3098</v>
      </c>
      <c r="N23" s="13">
        <v>0.15724291950055833</v>
      </c>
      <c r="O23" s="14">
        <v>0.19754680438992889</v>
      </c>
    </row>
    <row r="24" spans="2:15" ht="14.45" customHeight="1" thickBot="1">
      <c r="B24" s="52"/>
      <c r="C24" s="55" t="s">
        <v>11</v>
      </c>
      <c r="D24" s="16">
        <v>124</v>
      </c>
      <c r="E24" s="17">
        <v>4.5205978855267955E-2</v>
      </c>
      <c r="F24" s="16">
        <v>157</v>
      </c>
      <c r="G24" s="17">
        <v>6.2178217821782178E-2</v>
      </c>
      <c r="H24" s="18">
        <v>-0.21019108280254772</v>
      </c>
      <c r="I24" s="16">
        <v>69</v>
      </c>
      <c r="J24" s="18">
        <v>0.79710144927536231</v>
      </c>
      <c r="K24" s="16">
        <v>1709</v>
      </c>
      <c r="L24" s="17">
        <v>7.2572083740286217E-2</v>
      </c>
      <c r="M24" s="16">
        <v>1368</v>
      </c>
      <c r="N24" s="17">
        <v>6.94345751700335E-2</v>
      </c>
      <c r="O24" s="18">
        <v>0.2492690058479532</v>
      </c>
    </row>
    <row r="25" spans="2:15" ht="14.45" customHeight="1" thickBot="1">
      <c r="B25" s="52"/>
      <c r="C25" s="11" t="s">
        <v>12</v>
      </c>
      <c r="D25" s="12">
        <v>33</v>
      </c>
      <c r="E25" s="13">
        <v>1.2030623405030989E-2</v>
      </c>
      <c r="F25" s="12">
        <v>32</v>
      </c>
      <c r="G25" s="13">
        <v>1.2673267326732674E-2</v>
      </c>
      <c r="H25" s="14">
        <v>3.125E-2</v>
      </c>
      <c r="I25" s="12">
        <v>40</v>
      </c>
      <c r="J25" s="14">
        <v>-0.17500000000000004</v>
      </c>
      <c r="K25" s="12">
        <v>286</v>
      </c>
      <c r="L25" s="13">
        <v>1.2144889379591491E-2</v>
      </c>
      <c r="M25" s="12">
        <v>379</v>
      </c>
      <c r="N25" s="13">
        <v>1.9236625723276824E-2</v>
      </c>
      <c r="O25" s="14">
        <v>-0.24538258575197891</v>
      </c>
    </row>
    <row r="26" spans="2:15" ht="14.45" customHeight="1" thickBot="1">
      <c r="B26" s="52"/>
      <c r="C26" s="55" t="s">
        <v>54</v>
      </c>
      <c r="D26" s="16">
        <v>25</v>
      </c>
      <c r="E26" s="17">
        <v>9.1141086401749904E-3</v>
      </c>
      <c r="F26" s="16">
        <v>29</v>
      </c>
      <c r="G26" s="17">
        <v>1.1485148514851485E-2</v>
      </c>
      <c r="H26" s="18">
        <v>-0.13793103448275867</v>
      </c>
      <c r="I26" s="16">
        <v>7</v>
      </c>
      <c r="J26" s="18">
        <v>2.5714285714285716</v>
      </c>
      <c r="K26" s="16">
        <v>178</v>
      </c>
      <c r="L26" s="17">
        <v>7.5587073761093889E-3</v>
      </c>
      <c r="M26" s="16">
        <v>228</v>
      </c>
      <c r="N26" s="17">
        <v>1.1572429195005583E-2</v>
      </c>
      <c r="O26" s="18">
        <v>-0.2192982456140351</v>
      </c>
    </row>
    <row r="27" spans="2:15" ht="14.45" customHeight="1" thickBot="1">
      <c r="B27" s="56"/>
      <c r="C27" s="11" t="s">
        <v>29</v>
      </c>
      <c r="D27" s="12">
        <v>5</v>
      </c>
      <c r="E27" s="13">
        <v>1.822821728034998E-3</v>
      </c>
      <c r="F27" s="12">
        <v>1</v>
      </c>
      <c r="G27" s="13">
        <v>3.9603960396039607E-4</v>
      </c>
      <c r="H27" s="14">
        <v>4</v>
      </c>
      <c r="I27" s="12">
        <v>3</v>
      </c>
      <c r="J27" s="14">
        <v>0.66666666666666674</v>
      </c>
      <c r="K27" s="12">
        <v>23</v>
      </c>
      <c r="L27" s="13">
        <v>9.7668690814896623E-4</v>
      </c>
      <c r="M27" s="12">
        <v>13</v>
      </c>
      <c r="N27" s="13">
        <v>6.598314891889149E-4</v>
      </c>
      <c r="O27" s="14">
        <v>0.76923076923076916</v>
      </c>
    </row>
    <row r="28" spans="2:15" ht="14.45" customHeight="1" thickBot="1">
      <c r="B28" s="19" t="s">
        <v>6</v>
      </c>
      <c r="C28" s="19" t="s">
        <v>30</v>
      </c>
      <c r="D28" s="20">
        <v>2743</v>
      </c>
      <c r="E28" s="21">
        <v>1.0000000000000002</v>
      </c>
      <c r="F28" s="20">
        <v>2525</v>
      </c>
      <c r="G28" s="21">
        <v>1</v>
      </c>
      <c r="H28" s="22">
        <v>8.6336633663366413E-2</v>
      </c>
      <c r="I28" s="20">
        <v>1543</v>
      </c>
      <c r="J28" s="21">
        <v>0.77770576798444591</v>
      </c>
      <c r="K28" s="20">
        <v>23549</v>
      </c>
      <c r="L28" s="21">
        <v>0.99999999999999967</v>
      </c>
      <c r="M28" s="20">
        <v>19702</v>
      </c>
      <c r="N28" s="21">
        <v>0.99999999999999967</v>
      </c>
      <c r="O28" s="22">
        <v>0.19525936453151971</v>
      </c>
    </row>
    <row r="29" spans="2:15" ht="14.45" customHeight="1" thickBot="1">
      <c r="B29" s="19" t="s">
        <v>44</v>
      </c>
      <c r="C29" s="19" t="s">
        <v>30</v>
      </c>
      <c r="D29" s="20">
        <v>2</v>
      </c>
      <c r="E29" s="21">
        <v>1</v>
      </c>
      <c r="F29" s="20">
        <v>2</v>
      </c>
      <c r="G29" s="21">
        <v>1</v>
      </c>
      <c r="H29" s="22">
        <v>0</v>
      </c>
      <c r="I29" s="20">
        <v>8</v>
      </c>
      <c r="J29" s="21">
        <v>-0.75</v>
      </c>
      <c r="K29" s="20">
        <v>26</v>
      </c>
      <c r="L29" s="21">
        <v>0.99999999999999989</v>
      </c>
      <c r="M29" s="20">
        <v>14</v>
      </c>
      <c r="N29" s="21">
        <v>0.99999999999999989</v>
      </c>
      <c r="O29" s="22">
        <v>0.85714285714285721</v>
      </c>
    </row>
    <row r="30" spans="2:15" ht="14.45" customHeight="1" thickBot="1">
      <c r="B30" s="104"/>
      <c r="C30" s="105" t="s">
        <v>30</v>
      </c>
      <c r="D30" s="23">
        <v>3092</v>
      </c>
      <c r="E30" s="24">
        <v>1</v>
      </c>
      <c r="F30" s="23">
        <v>2752</v>
      </c>
      <c r="G30" s="24">
        <v>1</v>
      </c>
      <c r="H30" s="25">
        <v>0.12354651162790709</v>
      </c>
      <c r="I30" s="23">
        <v>1842</v>
      </c>
      <c r="J30" s="25">
        <v>0.67861020629750279</v>
      </c>
      <c r="K30" s="23">
        <v>26194</v>
      </c>
      <c r="L30" s="24">
        <v>1</v>
      </c>
      <c r="M30" s="23">
        <v>21726</v>
      </c>
      <c r="N30" s="24">
        <v>1</v>
      </c>
      <c r="O30" s="25">
        <v>0.20565221393721811</v>
      </c>
    </row>
    <row r="31" spans="2:15" ht="14.4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4" spans="2:15">
      <c r="B34" s="81" t="s">
        <v>35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</row>
    <row r="35" spans="2:15" ht="15" customHeight="1" thickBot="1">
      <c r="B35" s="82" t="s">
        <v>36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2:15">
      <c r="B36" s="112" t="s">
        <v>21</v>
      </c>
      <c r="C36" s="114" t="s">
        <v>1</v>
      </c>
      <c r="D36" s="116" t="s">
        <v>100</v>
      </c>
      <c r="E36" s="91"/>
      <c r="F36" s="91"/>
      <c r="G36" s="91"/>
      <c r="H36" s="90"/>
      <c r="I36" s="89" t="s">
        <v>98</v>
      </c>
      <c r="J36" s="90"/>
      <c r="K36" s="89" t="s">
        <v>102</v>
      </c>
      <c r="L36" s="91"/>
      <c r="M36" s="91"/>
      <c r="N36" s="91"/>
      <c r="O36" s="92"/>
    </row>
    <row r="37" spans="2:15" ht="15" thickBot="1">
      <c r="B37" s="113"/>
      <c r="C37" s="115"/>
      <c r="D37" s="100" t="s">
        <v>101</v>
      </c>
      <c r="E37" s="94"/>
      <c r="F37" s="94"/>
      <c r="G37" s="94"/>
      <c r="H37" s="101"/>
      <c r="I37" s="93" t="s">
        <v>99</v>
      </c>
      <c r="J37" s="101"/>
      <c r="K37" s="93" t="s">
        <v>103</v>
      </c>
      <c r="L37" s="94"/>
      <c r="M37" s="94"/>
      <c r="N37" s="94"/>
      <c r="O37" s="95"/>
    </row>
    <row r="38" spans="2:15" ht="14.1" customHeight="1">
      <c r="B38" s="113"/>
      <c r="C38" s="115"/>
      <c r="D38" s="96">
        <v>2026</v>
      </c>
      <c r="E38" s="97"/>
      <c r="F38" s="96">
        <v>2025</v>
      </c>
      <c r="G38" s="97"/>
      <c r="H38" s="85" t="s">
        <v>22</v>
      </c>
      <c r="I38" s="87">
        <v>2026</v>
      </c>
      <c r="J38" s="87" t="s">
        <v>104</v>
      </c>
      <c r="K38" s="96">
        <v>2026</v>
      </c>
      <c r="L38" s="97"/>
      <c r="M38" s="96">
        <v>2025</v>
      </c>
      <c r="N38" s="97"/>
      <c r="O38" s="85" t="s">
        <v>22</v>
      </c>
    </row>
    <row r="39" spans="2:15" ht="15" thickBot="1">
      <c r="B39" s="108" t="s">
        <v>21</v>
      </c>
      <c r="C39" s="110" t="s">
        <v>24</v>
      </c>
      <c r="D39" s="98"/>
      <c r="E39" s="99"/>
      <c r="F39" s="98"/>
      <c r="G39" s="99"/>
      <c r="H39" s="86"/>
      <c r="I39" s="88"/>
      <c r="J39" s="88"/>
      <c r="K39" s="98"/>
      <c r="L39" s="99"/>
      <c r="M39" s="98"/>
      <c r="N39" s="99"/>
      <c r="O39" s="86"/>
    </row>
    <row r="40" spans="2:15" ht="14.1" customHeight="1">
      <c r="B40" s="108"/>
      <c r="C40" s="110"/>
      <c r="D40" s="4" t="s">
        <v>25</v>
      </c>
      <c r="E40" s="5" t="s">
        <v>2</v>
      </c>
      <c r="F40" s="4" t="s">
        <v>25</v>
      </c>
      <c r="G40" s="5" t="s">
        <v>2</v>
      </c>
      <c r="H40" s="83" t="s">
        <v>26</v>
      </c>
      <c r="I40" s="6" t="s">
        <v>25</v>
      </c>
      <c r="J40" s="102" t="s">
        <v>105</v>
      </c>
      <c r="K40" s="4" t="s">
        <v>25</v>
      </c>
      <c r="L40" s="5" t="s">
        <v>2</v>
      </c>
      <c r="M40" s="4" t="s">
        <v>25</v>
      </c>
      <c r="N40" s="5" t="s">
        <v>2</v>
      </c>
      <c r="O40" s="83" t="s">
        <v>26</v>
      </c>
    </row>
    <row r="41" spans="2:15" ht="26.1" customHeight="1" thickBot="1">
      <c r="B41" s="109"/>
      <c r="C41" s="111"/>
      <c r="D41" s="7" t="s">
        <v>27</v>
      </c>
      <c r="E41" s="8" t="s">
        <v>28</v>
      </c>
      <c r="F41" s="7" t="s">
        <v>27</v>
      </c>
      <c r="G41" s="8" t="s">
        <v>28</v>
      </c>
      <c r="H41" s="84"/>
      <c r="I41" s="9" t="s">
        <v>27</v>
      </c>
      <c r="J41" s="103"/>
      <c r="K41" s="7" t="s">
        <v>27</v>
      </c>
      <c r="L41" s="8" t="s">
        <v>28</v>
      </c>
      <c r="M41" s="7" t="s">
        <v>27</v>
      </c>
      <c r="N41" s="8" t="s">
        <v>28</v>
      </c>
      <c r="O41" s="84"/>
    </row>
    <row r="42" spans="2:15" ht="15" hidden="1" thickBot="1">
      <c r="B42" s="57"/>
      <c r="C42" s="11" t="s">
        <v>12</v>
      </c>
      <c r="D42" s="12"/>
      <c r="E42" s="13"/>
      <c r="F42" s="12"/>
      <c r="G42" s="13"/>
      <c r="H42" s="14"/>
      <c r="I42" s="12"/>
      <c r="J42" s="14"/>
      <c r="K42" s="4" t="s">
        <v>25</v>
      </c>
      <c r="L42" s="5" t="s">
        <v>2</v>
      </c>
      <c r="M42" s="4" t="s">
        <v>25</v>
      </c>
      <c r="N42" s="5" t="s">
        <v>2</v>
      </c>
      <c r="O42" s="83" t="s">
        <v>26</v>
      </c>
    </row>
    <row r="43" spans="2:15" ht="26.25" hidden="1" thickBot="1">
      <c r="B43" s="57"/>
      <c r="C43" s="62" t="s">
        <v>4</v>
      </c>
      <c r="D43" s="12"/>
      <c r="E43" s="13"/>
      <c r="F43" s="12">
        <v>0</v>
      </c>
      <c r="G43" s="13">
        <v>0</v>
      </c>
      <c r="H43" s="14"/>
      <c r="I43" s="12"/>
      <c r="J43" s="14"/>
      <c r="K43" s="7" t="s">
        <v>27</v>
      </c>
      <c r="L43" s="8" t="s">
        <v>28</v>
      </c>
      <c r="M43" s="7" t="s">
        <v>27</v>
      </c>
      <c r="N43" s="8" t="s">
        <v>28</v>
      </c>
      <c r="O43" s="84"/>
    </row>
    <row r="44" spans="2:15" ht="15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3</v>
      </c>
      <c r="N44" s="13">
        <v>1</v>
      </c>
      <c r="O44" s="14"/>
    </row>
    <row r="45" spans="2:15" ht="15" thickBot="1">
      <c r="B45" s="19" t="s">
        <v>5</v>
      </c>
      <c r="C45" s="19" t="s">
        <v>30</v>
      </c>
      <c r="D45" s="20">
        <v>0</v>
      </c>
      <c r="E45" s="21">
        <v>0</v>
      </c>
      <c r="F45" s="20">
        <v>0</v>
      </c>
      <c r="G45" s="21">
        <v>0</v>
      </c>
      <c r="H45" s="22"/>
      <c r="I45" s="20">
        <v>0</v>
      </c>
      <c r="J45" s="21">
        <v>0</v>
      </c>
      <c r="K45" s="20">
        <v>0</v>
      </c>
      <c r="L45" s="21">
        <v>0</v>
      </c>
      <c r="M45" s="20">
        <v>3</v>
      </c>
      <c r="N45" s="21">
        <v>1</v>
      </c>
      <c r="O45" s="22">
        <v>-1</v>
      </c>
    </row>
    <row r="46" spans="2:15" ht="15" thickBot="1">
      <c r="B46" s="51"/>
      <c r="C46" s="11" t="s">
        <v>8</v>
      </c>
      <c r="D46" s="12">
        <v>532</v>
      </c>
      <c r="E46" s="13">
        <v>0.22980561555075593</v>
      </c>
      <c r="F46" s="12">
        <v>589</v>
      </c>
      <c r="G46" s="13">
        <v>0.28578360019408056</v>
      </c>
      <c r="H46" s="14">
        <v>-9.6774193548387122E-2</v>
      </c>
      <c r="I46" s="12">
        <v>128</v>
      </c>
      <c r="J46" s="14">
        <v>3.15625</v>
      </c>
      <c r="K46" s="12">
        <v>4280</v>
      </c>
      <c r="L46" s="13">
        <v>0.22032327808092247</v>
      </c>
      <c r="M46" s="12">
        <v>3692</v>
      </c>
      <c r="N46" s="13">
        <v>0.23435318014472514</v>
      </c>
      <c r="O46" s="14">
        <v>0.15926327193932832</v>
      </c>
    </row>
    <row r="47" spans="2:15" ht="15" thickBot="1">
      <c r="B47" s="52"/>
      <c r="C47" s="15" t="s">
        <v>3</v>
      </c>
      <c r="D47" s="16">
        <v>420</v>
      </c>
      <c r="E47" s="17">
        <v>0.18142548596112312</v>
      </c>
      <c r="F47" s="16">
        <v>288</v>
      </c>
      <c r="G47" s="17">
        <v>0.13973799126637554</v>
      </c>
      <c r="H47" s="18">
        <v>0.45833333333333326</v>
      </c>
      <c r="I47" s="16">
        <v>247</v>
      </c>
      <c r="J47" s="18">
        <v>0.7004048582995952</v>
      </c>
      <c r="K47" s="16">
        <v>3592</v>
      </c>
      <c r="L47" s="17">
        <v>0.18490682590342838</v>
      </c>
      <c r="M47" s="16">
        <v>2816</v>
      </c>
      <c r="N47" s="17">
        <v>0.17874825441157802</v>
      </c>
      <c r="O47" s="18">
        <v>0.27556818181818188</v>
      </c>
    </row>
    <row r="48" spans="2:15" ht="15" thickBot="1">
      <c r="B48" s="52"/>
      <c r="C48" s="11" t="s">
        <v>9</v>
      </c>
      <c r="D48" s="12">
        <v>406</v>
      </c>
      <c r="E48" s="13">
        <v>0.17537796976241901</v>
      </c>
      <c r="F48" s="12">
        <v>340</v>
      </c>
      <c r="G48" s="13">
        <v>0.16496846191169334</v>
      </c>
      <c r="H48" s="14">
        <v>0.19411764705882351</v>
      </c>
      <c r="I48" s="12">
        <v>317</v>
      </c>
      <c r="J48" s="14">
        <v>0.28075709779179814</v>
      </c>
      <c r="K48" s="12">
        <v>3583</v>
      </c>
      <c r="L48" s="13">
        <v>0.18444352929064139</v>
      </c>
      <c r="M48" s="12">
        <v>1936</v>
      </c>
      <c r="N48" s="13">
        <v>0.12288942490795988</v>
      </c>
      <c r="O48" s="14">
        <v>0.85072314049586772</v>
      </c>
    </row>
    <row r="49" spans="2:15" ht="15" thickBot="1">
      <c r="B49" s="52"/>
      <c r="C49" s="53" t="s">
        <v>10</v>
      </c>
      <c r="D49" s="16">
        <v>377</v>
      </c>
      <c r="E49" s="17">
        <v>0.16285097192224621</v>
      </c>
      <c r="F49" s="16">
        <v>384</v>
      </c>
      <c r="G49" s="17">
        <v>0.18631732168850074</v>
      </c>
      <c r="H49" s="18">
        <v>-1.822916666666663E-2</v>
      </c>
      <c r="I49" s="16">
        <v>142</v>
      </c>
      <c r="J49" s="18">
        <v>1.6549295774647885</v>
      </c>
      <c r="K49" s="16">
        <v>3349</v>
      </c>
      <c r="L49" s="17">
        <v>0.17239781735817977</v>
      </c>
      <c r="M49" s="16">
        <v>3458</v>
      </c>
      <c r="N49" s="17">
        <v>0.21949980957217213</v>
      </c>
      <c r="O49" s="18">
        <v>-3.1521110468478941E-2</v>
      </c>
    </row>
    <row r="50" spans="2:15" ht="15" thickBot="1">
      <c r="B50" s="52"/>
      <c r="C50" s="54" t="s">
        <v>4</v>
      </c>
      <c r="D50" s="12">
        <v>443</v>
      </c>
      <c r="E50" s="13">
        <v>0.19136069114470841</v>
      </c>
      <c r="F50" s="12">
        <v>320</v>
      </c>
      <c r="G50" s="13">
        <v>0.15526443474041726</v>
      </c>
      <c r="H50" s="14">
        <v>0.38437499999999991</v>
      </c>
      <c r="I50" s="12">
        <v>235</v>
      </c>
      <c r="J50" s="14">
        <v>0.88510638297872335</v>
      </c>
      <c r="K50" s="12">
        <v>2863</v>
      </c>
      <c r="L50" s="13">
        <v>0.14737980026768249</v>
      </c>
      <c r="M50" s="12">
        <v>2309</v>
      </c>
      <c r="N50" s="13">
        <v>0.14656595150437984</v>
      </c>
      <c r="O50" s="14">
        <v>0.23993070593330446</v>
      </c>
    </row>
    <row r="51" spans="2:15" ht="15" thickBot="1">
      <c r="B51" s="52"/>
      <c r="C51" s="55" t="s">
        <v>11</v>
      </c>
      <c r="D51" s="16">
        <v>80</v>
      </c>
      <c r="E51" s="17">
        <v>3.4557235421166309E-2</v>
      </c>
      <c r="F51" s="16">
        <v>102</v>
      </c>
      <c r="G51" s="17">
        <v>4.9490538573508006E-2</v>
      </c>
      <c r="H51" s="18">
        <v>-0.21568627450980393</v>
      </c>
      <c r="I51" s="16">
        <v>39</v>
      </c>
      <c r="J51" s="18">
        <v>1.0512820512820511</v>
      </c>
      <c r="K51" s="16">
        <v>1328</v>
      </c>
      <c r="L51" s="17">
        <v>6.8361989086790892E-2</v>
      </c>
      <c r="M51" s="16">
        <v>1060</v>
      </c>
      <c r="N51" s="17">
        <v>6.7284499174812745E-2</v>
      </c>
      <c r="O51" s="18">
        <v>0.25283018867924523</v>
      </c>
    </row>
    <row r="52" spans="2:15" ht="15" thickBot="1">
      <c r="B52" s="52"/>
      <c r="C52" s="11" t="s">
        <v>12</v>
      </c>
      <c r="D52" s="12">
        <v>31</v>
      </c>
      <c r="E52" s="13">
        <v>1.3390928725701945E-2</v>
      </c>
      <c r="F52" s="12">
        <v>7</v>
      </c>
      <c r="G52" s="13">
        <v>3.3964095099466279E-3</v>
      </c>
      <c r="H52" s="14">
        <v>3.4285714285714288</v>
      </c>
      <c r="I52" s="12">
        <v>39</v>
      </c>
      <c r="J52" s="14">
        <v>-0.20512820512820518</v>
      </c>
      <c r="K52" s="12">
        <v>240</v>
      </c>
      <c r="L52" s="13">
        <v>1.2354576340986308E-2</v>
      </c>
      <c r="M52" s="12">
        <v>245</v>
      </c>
      <c r="N52" s="13">
        <v>1.555160594134823E-2</v>
      </c>
      <c r="O52" s="14">
        <v>-2.0408163265306145E-2</v>
      </c>
    </row>
    <row r="53" spans="2:15" ht="15" thickBot="1">
      <c r="B53" s="52"/>
      <c r="C53" s="55" t="s">
        <v>54</v>
      </c>
      <c r="D53" s="16">
        <v>23</v>
      </c>
      <c r="E53" s="17">
        <v>9.9352051835853127E-3</v>
      </c>
      <c r="F53" s="16">
        <v>29</v>
      </c>
      <c r="G53" s="17">
        <v>1.4070839398350316E-2</v>
      </c>
      <c r="H53" s="18">
        <v>-0.2068965517241379</v>
      </c>
      <c r="I53" s="16">
        <v>7</v>
      </c>
      <c r="J53" s="18">
        <v>2.2857142857142856</v>
      </c>
      <c r="K53" s="16">
        <v>170</v>
      </c>
      <c r="L53" s="17">
        <v>8.7511582415319682E-3</v>
      </c>
      <c r="M53" s="16">
        <v>223</v>
      </c>
      <c r="N53" s="17">
        <v>1.4155135203757776E-2</v>
      </c>
      <c r="O53" s="18">
        <v>-0.2376681614349776</v>
      </c>
    </row>
    <row r="54" spans="2:15" ht="15" thickBot="1">
      <c r="B54" s="56"/>
      <c r="C54" s="11" t="s">
        <v>29</v>
      </c>
      <c r="D54" s="12">
        <v>1</v>
      </c>
      <c r="E54" s="13">
        <v>4.3196544276457883E-4</v>
      </c>
      <c r="F54" s="12">
        <v>0</v>
      </c>
      <c r="G54" s="13">
        <v>0</v>
      </c>
      <c r="H54" s="14"/>
      <c r="I54" s="12">
        <v>0</v>
      </c>
      <c r="J54" s="14"/>
      <c r="K54" s="12">
        <v>2</v>
      </c>
      <c r="L54" s="13">
        <v>1.0295480284155256E-4</v>
      </c>
      <c r="M54" s="12">
        <v>0</v>
      </c>
      <c r="N54" s="13">
        <v>0</v>
      </c>
      <c r="O54" s="14"/>
    </row>
    <row r="55" spans="2:15" ht="15" thickBot="1">
      <c r="B55" s="19" t="s">
        <v>6</v>
      </c>
      <c r="C55" s="19" t="s">
        <v>30</v>
      </c>
      <c r="D55" s="20">
        <v>2313</v>
      </c>
      <c r="E55" s="21">
        <v>0.99913606911447073</v>
      </c>
      <c r="F55" s="20">
        <v>2059</v>
      </c>
      <c r="G55" s="21">
        <v>0.99902959728287233</v>
      </c>
      <c r="H55" s="22">
        <v>0.1233608547838756</v>
      </c>
      <c r="I55" s="20">
        <v>1154</v>
      </c>
      <c r="J55" s="21">
        <v>1.0043327556325825</v>
      </c>
      <c r="K55" s="20">
        <v>19407</v>
      </c>
      <c r="L55" s="21">
        <v>0.99902192937300527</v>
      </c>
      <c r="M55" s="20">
        <v>15739</v>
      </c>
      <c r="N55" s="21">
        <v>0.99904786086073361</v>
      </c>
      <c r="O55" s="22">
        <v>0.23305165512421366</v>
      </c>
    </row>
    <row r="56" spans="2:15" ht="15" thickBot="1">
      <c r="B56" s="19" t="s">
        <v>44</v>
      </c>
      <c r="C56" s="61" t="s">
        <v>30</v>
      </c>
      <c r="D56" s="20">
        <v>2</v>
      </c>
      <c r="E56" s="21">
        <v>1</v>
      </c>
      <c r="F56" s="20">
        <v>2</v>
      </c>
      <c r="G56" s="21">
        <v>1</v>
      </c>
      <c r="H56" s="22">
        <v>0</v>
      </c>
      <c r="I56" s="20">
        <v>4</v>
      </c>
      <c r="J56" s="21">
        <v>-0.5</v>
      </c>
      <c r="K56" s="20">
        <v>19</v>
      </c>
      <c r="L56" s="21">
        <v>1</v>
      </c>
      <c r="M56" s="20">
        <v>12</v>
      </c>
      <c r="N56" s="21">
        <v>1</v>
      </c>
      <c r="O56" s="22">
        <v>0.58333333333333326</v>
      </c>
    </row>
    <row r="57" spans="2:15" ht="15" thickBot="1">
      <c r="B57" s="117" t="s">
        <v>30</v>
      </c>
      <c r="C57" s="118" t="s">
        <v>30</v>
      </c>
      <c r="D57" s="23">
        <v>2315</v>
      </c>
      <c r="E57" s="24">
        <v>1</v>
      </c>
      <c r="F57" s="23">
        <v>2061</v>
      </c>
      <c r="G57" s="24">
        <v>1</v>
      </c>
      <c r="H57" s="25">
        <v>0.12324114507520623</v>
      </c>
      <c r="I57" s="23">
        <v>1158</v>
      </c>
      <c r="J57" s="25">
        <v>0.99913644214162356</v>
      </c>
      <c r="K57" s="23">
        <v>19426</v>
      </c>
      <c r="L57" s="24">
        <v>1</v>
      </c>
      <c r="M57" s="23">
        <v>15754</v>
      </c>
      <c r="N57" s="24">
        <v>1</v>
      </c>
      <c r="O57" s="25">
        <v>0.23308366129237013</v>
      </c>
    </row>
    <row r="58" spans="2:15">
      <c r="B58" s="58" t="s">
        <v>39</v>
      </c>
      <c r="C58" s="28"/>
      <c r="D58" s="28"/>
      <c r="E58" s="28"/>
      <c r="F58" s="28"/>
      <c r="G58" s="28"/>
      <c r="H58" s="28"/>
      <c r="I58" s="28"/>
      <c r="J58" s="28"/>
    </row>
    <row r="59" spans="2:15">
      <c r="B59" s="28"/>
      <c r="C59" s="28"/>
      <c r="D59" s="28"/>
      <c r="E59" s="28"/>
      <c r="F59" s="28"/>
      <c r="G59" s="28"/>
      <c r="H59" s="28"/>
      <c r="I59" s="74"/>
      <c r="J59" s="28"/>
    </row>
    <row r="60" spans="2:15">
      <c r="B60" s="81" t="s">
        <v>42</v>
      </c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</row>
    <row r="61" spans="2:15" ht="15.75" customHeight="1" thickBot="1">
      <c r="B61" s="82" t="s">
        <v>43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</row>
    <row r="62" spans="2:15">
      <c r="B62" s="112" t="s">
        <v>21</v>
      </c>
      <c r="C62" s="114" t="s">
        <v>1</v>
      </c>
      <c r="D62" s="116" t="s">
        <v>100</v>
      </c>
      <c r="E62" s="91"/>
      <c r="F62" s="91"/>
      <c r="G62" s="91"/>
      <c r="H62" s="90"/>
      <c r="I62" s="89" t="s">
        <v>98</v>
      </c>
      <c r="J62" s="90"/>
      <c r="K62" s="89" t="s">
        <v>102</v>
      </c>
      <c r="L62" s="91"/>
      <c r="M62" s="91"/>
      <c r="N62" s="91"/>
      <c r="O62" s="92"/>
    </row>
    <row r="63" spans="2:15" ht="15" thickBot="1">
      <c r="B63" s="113"/>
      <c r="C63" s="115"/>
      <c r="D63" s="100" t="s">
        <v>101</v>
      </c>
      <c r="E63" s="94"/>
      <c r="F63" s="94"/>
      <c r="G63" s="94"/>
      <c r="H63" s="101"/>
      <c r="I63" s="93" t="s">
        <v>99</v>
      </c>
      <c r="J63" s="101"/>
      <c r="K63" s="93" t="s">
        <v>103</v>
      </c>
      <c r="L63" s="94"/>
      <c r="M63" s="94"/>
      <c r="N63" s="94"/>
      <c r="O63" s="95"/>
    </row>
    <row r="64" spans="2:15" ht="15" customHeight="1">
      <c r="B64" s="113"/>
      <c r="C64" s="115"/>
      <c r="D64" s="96">
        <v>2026</v>
      </c>
      <c r="E64" s="97"/>
      <c r="F64" s="96">
        <v>2025</v>
      </c>
      <c r="G64" s="97"/>
      <c r="H64" s="85" t="s">
        <v>22</v>
      </c>
      <c r="I64" s="87">
        <v>2026</v>
      </c>
      <c r="J64" s="87" t="s">
        <v>104</v>
      </c>
      <c r="K64" s="96">
        <v>2026</v>
      </c>
      <c r="L64" s="97"/>
      <c r="M64" s="96">
        <v>2025</v>
      </c>
      <c r="N64" s="97"/>
      <c r="O64" s="85" t="s">
        <v>22</v>
      </c>
    </row>
    <row r="65" spans="2:15" ht="14.45" customHeight="1" thickBot="1">
      <c r="B65" s="108" t="s">
        <v>21</v>
      </c>
      <c r="C65" s="110" t="s">
        <v>24</v>
      </c>
      <c r="D65" s="98"/>
      <c r="E65" s="99"/>
      <c r="F65" s="98"/>
      <c r="G65" s="99"/>
      <c r="H65" s="86"/>
      <c r="I65" s="88"/>
      <c r="J65" s="88"/>
      <c r="K65" s="98"/>
      <c r="L65" s="99"/>
      <c r="M65" s="98"/>
      <c r="N65" s="99"/>
      <c r="O65" s="86"/>
    </row>
    <row r="66" spans="2:15" ht="15" customHeight="1">
      <c r="B66" s="108"/>
      <c r="C66" s="110"/>
      <c r="D66" s="4" t="s">
        <v>25</v>
      </c>
      <c r="E66" s="5" t="s">
        <v>2</v>
      </c>
      <c r="F66" s="4" t="s">
        <v>25</v>
      </c>
      <c r="G66" s="5" t="s">
        <v>2</v>
      </c>
      <c r="H66" s="83" t="s">
        <v>26</v>
      </c>
      <c r="I66" s="6" t="s">
        <v>25</v>
      </c>
      <c r="J66" s="102" t="s">
        <v>105</v>
      </c>
      <c r="K66" s="4" t="s">
        <v>25</v>
      </c>
      <c r="L66" s="5" t="s">
        <v>2</v>
      </c>
      <c r="M66" s="4" t="s">
        <v>25</v>
      </c>
      <c r="N66" s="5" t="s">
        <v>2</v>
      </c>
      <c r="O66" s="83" t="s">
        <v>26</v>
      </c>
    </row>
    <row r="67" spans="2:15" ht="14.25" customHeight="1" thickBot="1">
      <c r="B67" s="109"/>
      <c r="C67" s="111"/>
      <c r="D67" s="7" t="s">
        <v>27</v>
      </c>
      <c r="E67" s="8" t="s">
        <v>28</v>
      </c>
      <c r="F67" s="7" t="s">
        <v>27</v>
      </c>
      <c r="G67" s="8" t="s">
        <v>28</v>
      </c>
      <c r="H67" s="84"/>
      <c r="I67" s="9" t="s">
        <v>27</v>
      </c>
      <c r="J67" s="103"/>
      <c r="K67" s="7" t="s">
        <v>27</v>
      </c>
      <c r="L67" s="8" t="s">
        <v>28</v>
      </c>
      <c r="M67" s="7" t="s">
        <v>27</v>
      </c>
      <c r="N67" s="8" t="s">
        <v>28</v>
      </c>
      <c r="O67" s="84"/>
    </row>
    <row r="68" spans="2:15" ht="15" thickBot="1">
      <c r="B68" s="51"/>
      <c r="C68" s="11" t="s">
        <v>12</v>
      </c>
      <c r="D68" s="12">
        <v>203</v>
      </c>
      <c r="E68" s="13">
        <v>0.58501440922190207</v>
      </c>
      <c r="F68" s="12">
        <v>108</v>
      </c>
      <c r="G68" s="13">
        <v>0.48</v>
      </c>
      <c r="H68" s="14">
        <v>0.87962962962962954</v>
      </c>
      <c r="I68" s="12">
        <v>161</v>
      </c>
      <c r="J68" s="14">
        <v>0.26086956521739135</v>
      </c>
      <c r="K68" s="12">
        <v>1475</v>
      </c>
      <c r="L68" s="13">
        <v>0.5631920580374189</v>
      </c>
      <c r="M68" s="12">
        <v>1052</v>
      </c>
      <c r="N68" s="13">
        <v>0.52416542102640762</v>
      </c>
      <c r="O68" s="14">
        <v>0.40209125475285168</v>
      </c>
    </row>
    <row r="69" spans="2:15" ht="15" thickBot="1">
      <c r="B69" s="52"/>
      <c r="C69" s="15" t="s">
        <v>4</v>
      </c>
      <c r="D69" s="16">
        <v>42</v>
      </c>
      <c r="E69" s="17">
        <v>0.12103746397694524</v>
      </c>
      <c r="F69" s="16">
        <v>34</v>
      </c>
      <c r="G69" s="17">
        <v>0.15111111111111111</v>
      </c>
      <c r="H69" s="18">
        <v>0.23529411764705888</v>
      </c>
      <c r="I69" s="16">
        <v>35</v>
      </c>
      <c r="J69" s="18">
        <v>0.19999999999999996</v>
      </c>
      <c r="K69" s="16">
        <v>396</v>
      </c>
      <c r="L69" s="17">
        <v>0.15120274914089346</v>
      </c>
      <c r="M69" s="16">
        <v>267</v>
      </c>
      <c r="N69" s="17">
        <v>0.13303437967115098</v>
      </c>
      <c r="O69" s="18">
        <v>0.48314606741573041</v>
      </c>
    </row>
    <row r="70" spans="2:15" ht="15" thickBot="1">
      <c r="B70" s="52"/>
      <c r="C70" s="11" t="s">
        <v>9</v>
      </c>
      <c r="D70" s="12">
        <v>61</v>
      </c>
      <c r="E70" s="13">
        <v>0.17579250720461095</v>
      </c>
      <c r="F70" s="12">
        <v>30</v>
      </c>
      <c r="G70" s="13">
        <v>0.13333333333333333</v>
      </c>
      <c r="H70" s="14">
        <v>1.0333333333333332</v>
      </c>
      <c r="I70" s="12"/>
      <c r="J70" s="14"/>
      <c r="K70" s="12">
        <v>331</v>
      </c>
      <c r="L70" s="13">
        <v>0.12638411607483774</v>
      </c>
      <c r="M70" s="12">
        <v>287</v>
      </c>
      <c r="N70" s="13">
        <v>0.14299950174389636</v>
      </c>
      <c r="O70" s="14">
        <v>0.1533101045296168</v>
      </c>
    </row>
    <row r="71" spans="2:15" ht="14.45" customHeight="1" thickBot="1">
      <c r="B71" s="52"/>
      <c r="C71" s="53" t="s">
        <v>3</v>
      </c>
      <c r="D71" s="16">
        <v>7</v>
      </c>
      <c r="E71" s="17">
        <v>2.0172910662824207E-2</v>
      </c>
      <c r="F71" s="16">
        <v>7</v>
      </c>
      <c r="G71" s="17">
        <v>3.111111111111111E-2</v>
      </c>
      <c r="H71" s="18">
        <v>0</v>
      </c>
      <c r="I71" s="16"/>
      <c r="J71" s="18"/>
      <c r="K71" s="16">
        <v>63</v>
      </c>
      <c r="L71" s="17">
        <v>2.4054982817869417E-2</v>
      </c>
      <c r="M71" s="16">
        <v>61</v>
      </c>
      <c r="N71" s="17">
        <v>3.0393622321873443E-2</v>
      </c>
      <c r="O71" s="18">
        <v>3.2786885245901676E-2</v>
      </c>
    </row>
    <row r="72" spans="2:15" ht="14.45" customHeight="1" thickBot="1">
      <c r="B72" s="52"/>
      <c r="C72" s="54" t="s">
        <v>37</v>
      </c>
      <c r="D72" s="12">
        <v>8</v>
      </c>
      <c r="E72" s="13">
        <v>2.3054755043227664E-2</v>
      </c>
      <c r="F72" s="12">
        <v>22</v>
      </c>
      <c r="G72" s="13">
        <v>9.7777777777777783E-2</v>
      </c>
      <c r="H72" s="14">
        <v>-0.63636363636363635</v>
      </c>
      <c r="I72" s="12">
        <v>6</v>
      </c>
      <c r="J72" s="14">
        <v>0.33333333333333326</v>
      </c>
      <c r="K72" s="12">
        <v>62</v>
      </c>
      <c r="L72" s="13">
        <v>2.3673157693776252E-2</v>
      </c>
      <c r="M72" s="12">
        <v>127</v>
      </c>
      <c r="N72" s="13">
        <v>6.3278525161933233E-2</v>
      </c>
      <c r="O72" s="14">
        <v>-0.51181102362204722</v>
      </c>
    </row>
    <row r="73" spans="2:15" ht="14.45" customHeight="1" thickBot="1">
      <c r="B73" s="52"/>
      <c r="C73" s="55" t="s">
        <v>11</v>
      </c>
      <c r="D73" s="16">
        <v>10</v>
      </c>
      <c r="E73" s="17">
        <v>2.8818443804034581E-2</v>
      </c>
      <c r="F73" s="16">
        <v>3</v>
      </c>
      <c r="G73" s="17">
        <v>1.3333333333333334E-2</v>
      </c>
      <c r="H73" s="18">
        <v>2.3333333333333335</v>
      </c>
      <c r="I73" s="16">
        <v>10</v>
      </c>
      <c r="J73" s="18">
        <v>0</v>
      </c>
      <c r="K73" s="16">
        <v>58</v>
      </c>
      <c r="L73" s="17">
        <v>2.2145857197403588E-2</v>
      </c>
      <c r="M73" s="16">
        <v>37</v>
      </c>
      <c r="N73" s="17">
        <v>1.8435475834578975E-2</v>
      </c>
      <c r="O73" s="18">
        <v>0.56756756756756754</v>
      </c>
    </row>
    <row r="74" spans="2:15" ht="14.45" customHeight="1" thickBot="1">
      <c r="B74" s="52"/>
      <c r="C74" s="11" t="s">
        <v>60</v>
      </c>
      <c r="D74" s="12">
        <v>5</v>
      </c>
      <c r="E74" s="13">
        <v>1.4409221902017291E-2</v>
      </c>
      <c r="F74" s="12">
        <v>3</v>
      </c>
      <c r="G74" s="13">
        <v>1.3333333333333334E-2</v>
      </c>
      <c r="H74" s="14">
        <v>0.66666666666666674</v>
      </c>
      <c r="I74" s="12">
        <v>5</v>
      </c>
      <c r="J74" s="14">
        <v>0</v>
      </c>
      <c r="K74" s="12">
        <v>47</v>
      </c>
      <c r="L74" s="13">
        <v>1.7945780832378772E-2</v>
      </c>
      <c r="M74" s="12">
        <v>38</v>
      </c>
      <c r="N74" s="13">
        <v>1.8933731938216243E-2</v>
      </c>
      <c r="O74" s="14">
        <v>0.23684210526315796</v>
      </c>
    </row>
    <row r="75" spans="2:15" ht="15" thickBot="1">
      <c r="B75" s="52"/>
      <c r="C75" s="55" t="s">
        <v>29</v>
      </c>
      <c r="D75" s="16">
        <v>11</v>
      </c>
      <c r="E75" s="17">
        <v>3.1700288184438034E-2</v>
      </c>
      <c r="F75" s="16">
        <v>18</v>
      </c>
      <c r="G75" s="17">
        <v>0.08</v>
      </c>
      <c r="H75" s="18">
        <v>-0.38888888888888884</v>
      </c>
      <c r="I75" s="16">
        <v>16</v>
      </c>
      <c r="J75" s="18">
        <v>-0.3125</v>
      </c>
      <c r="K75" s="16">
        <v>187</v>
      </c>
      <c r="L75" s="17">
        <v>7.1401298205421918E-2</v>
      </c>
      <c r="M75" s="16">
        <v>138</v>
      </c>
      <c r="N75" s="17">
        <v>6.8759342301943166E-2</v>
      </c>
      <c r="O75" s="18">
        <v>0.35507246376811596</v>
      </c>
    </row>
    <row r="76" spans="2:15" ht="15" customHeight="1" thickBot="1">
      <c r="B76" s="19" t="s">
        <v>5</v>
      </c>
      <c r="C76" s="19" t="s">
        <v>30</v>
      </c>
      <c r="D76" s="20">
        <v>347</v>
      </c>
      <c r="E76" s="21">
        <v>1.0000000000000002</v>
      </c>
      <c r="F76" s="20">
        <v>225</v>
      </c>
      <c r="G76" s="21">
        <v>0.99999999999999989</v>
      </c>
      <c r="H76" s="22">
        <v>0.54222222222222216</v>
      </c>
      <c r="I76" s="20">
        <v>233</v>
      </c>
      <c r="J76" s="21">
        <v>-5.2057971014492752</v>
      </c>
      <c r="K76" s="20">
        <v>2619</v>
      </c>
      <c r="L76" s="21">
        <v>0.99999999999999978</v>
      </c>
      <c r="M76" s="20">
        <v>2007</v>
      </c>
      <c r="N76" s="21">
        <v>1.0000000000000004</v>
      </c>
      <c r="O76" s="22">
        <v>0.30493273542600896</v>
      </c>
    </row>
    <row r="77" spans="2:15" ht="15" thickBot="1">
      <c r="B77" s="51"/>
      <c r="C77" s="11" t="s">
        <v>10</v>
      </c>
      <c r="D77" s="12">
        <v>68</v>
      </c>
      <c r="E77" s="13">
        <v>0.15813953488372093</v>
      </c>
      <c r="F77" s="12">
        <v>100</v>
      </c>
      <c r="G77" s="13">
        <v>0.21459227467811159</v>
      </c>
      <c r="H77" s="14">
        <v>-0.31999999999999995</v>
      </c>
      <c r="I77" s="12">
        <v>94</v>
      </c>
      <c r="J77" s="14">
        <v>-0.27659574468085102</v>
      </c>
      <c r="K77" s="12">
        <v>991</v>
      </c>
      <c r="L77" s="13">
        <v>0.23925639787542249</v>
      </c>
      <c r="M77" s="12">
        <v>828</v>
      </c>
      <c r="N77" s="13">
        <v>0.20893262679788038</v>
      </c>
      <c r="O77" s="14">
        <v>0.1968599033816425</v>
      </c>
    </row>
    <row r="78" spans="2:15" ht="15" customHeight="1" thickBot="1">
      <c r="B78" s="52"/>
      <c r="C78" s="15" t="s">
        <v>4</v>
      </c>
      <c r="D78" s="16">
        <v>124</v>
      </c>
      <c r="E78" s="17">
        <v>0.28837209302325584</v>
      </c>
      <c r="F78" s="16">
        <v>69</v>
      </c>
      <c r="G78" s="17">
        <v>0.14806866952789699</v>
      </c>
      <c r="H78" s="18">
        <v>0.79710144927536231</v>
      </c>
      <c r="I78" s="16">
        <v>83</v>
      </c>
      <c r="J78" s="18">
        <v>0.49397590361445776</v>
      </c>
      <c r="K78" s="16">
        <v>847</v>
      </c>
      <c r="L78" s="17">
        <v>0.20449058425881217</v>
      </c>
      <c r="M78" s="16">
        <v>789</v>
      </c>
      <c r="N78" s="17">
        <v>0.19909159727479184</v>
      </c>
      <c r="O78" s="18">
        <v>7.3510773130545104E-2</v>
      </c>
    </row>
    <row r="79" spans="2:15" ht="15" thickBot="1">
      <c r="B79" s="52"/>
      <c r="C79" s="11" t="s">
        <v>9</v>
      </c>
      <c r="D79" s="12">
        <v>86</v>
      </c>
      <c r="E79" s="13">
        <v>0.2</v>
      </c>
      <c r="F79" s="12">
        <v>90</v>
      </c>
      <c r="G79" s="13">
        <v>0.19313304721030042</v>
      </c>
      <c r="H79" s="14">
        <v>-4.4444444444444398E-2</v>
      </c>
      <c r="I79" s="12">
        <v>83</v>
      </c>
      <c r="J79" s="14">
        <v>3.6144578313253017E-2</v>
      </c>
      <c r="K79" s="12">
        <v>704</v>
      </c>
      <c r="L79" s="13">
        <v>0.16996619990342829</v>
      </c>
      <c r="M79" s="12">
        <v>718</v>
      </c>
      <c r="N79" s="13">
        <v>0.18117587686096392</v>
      </c>
      <c r="O79" s="14">
        <v>-1.9498607242339872E-2</v>
      </c>
    </row>
    <row r="80" spans="2:15" ht="15" customHeight="1" thickBot="1">
      <c r="B80" s="52"/>
      <c r="C80" s="53" t="s">
        <v>8</v>
      </c>
      <c r="D80" s="16">
        <v>51</v>
      </c>
      <c r="E80" s="17">
        <v>0.1186046511627907</v>
      </c>
      <c r="F80" s="16">
        <v>61</v>
      </c>
      <c r="G80" s="17">
        <v>0.13090128755364808</v>
      </c>
      <c r="H80" s="18">
        <v>-0.16393442622950816</v>
      </c>
      <c r="I80" s="16">
        <v>46</v>
      </c>
      <c r="J80" s="18">
        <v>0.10869565217391308</v>
      </c>
      <c r="K80" s="16">
        <v>636</v>
      </c>
      <c r="L80" s="17">
        <v>0.15354901014002897</v>
      </c>
      <c r="M80" s="16">
        <v>725</v>
      </c>
      <c r="N80" s="17">
        <v>0.18294221549331316</v>
      </c>
      <c r="O80" s="18">
        <v>-0.12275862068965515</v>
      </c>
    </row>
    <row r="81" spans="2:15" ht="15" thickBot="1">
      <c r="B81" s="52"/>
      <c r="C81" s="54" t="s">
        <v>3</v>
      </c>
      <c r="D81" s="12">
        <v>49</v>
      </c>
      <c r="E81" s="13">
        <v>0.11395348837209303</v>
      </c>
      <c r="F81" s="12">
        <v>65</v>
      </c>
      <c r="G81" s="13">
        <v>0.13948497854077252</v>
      </c>
      <c r="H81" s="14">
        <v>-0.24615384615384617</v>
      </c>
      <c r="I81" s="12">
        <v>49</v>
      </c>
      <c r="J81" s="14">
        <v>0</v>
      </c>
      <c r="K81" s="12">
        <v>508</v>
      </c>
      <c r="L81" s="13">
        <v>0.12264606470304201</v>
      </c>
      <c r="M81" s="12">
        <v>443</v>
      </c>
      <c r="N81" s="13">
        <v>0.11178400201867272</v>
      </c>
      <c r="O81" s="14">
        <v>0.14672686230248311</v>
      </c>
    </row>
    <row r="82" spans="2:15" ht="15" customHeight="1" thickBot="1">
      <c r="B82" s="52"/>
      <c r="C82" s="55" t="s">
        <v>11</v>
      </c>
      <c r="D82" s="16">
        <v>44</v>
      </c>
      <c r="E82" s="17">
        <v>0.10232558139534884</v>
      </c>
      <c r="F82" s="16">
        <v>55</v>
      </c>
      <c r="G82" s="17">
        <v>0.11802575107296137</v>
      </c>
      <c r="H82" s="18">
        <v>-0.19999999999999996</v>
      </c>
      <c r="I82" s="16">
        <v>30</v>
      </c>
      <c r="J82" s="18">
        <v>0.46666666666666656</v>
      </c>
      <c r="K82" s="16">
        <v>381</v>
      </c>
      <c r="L82" s="17">
        <v>9.1984548527281509E-2</v>
      </c>
      <c r="M82" s="16">
        <v>308</v>
      </c>
      <c r="N82" s="17">
        <v>7.7718899823366133E-2</v>
      </c>
      <c r="O82" s="18">
        <v>0.23701298701298712</v>
      </c>
    </row>
    <row r="83" spans="2:15" ht="15" customHeight="1" thickBot="1">
      <c r="B83" s="52"/>
      <c r="C83" s="11" t="s">
        <v>12</v>
      </c>
      <c r="D83" s="12">
        <v>2</v>
      </c>
      <c r="E83" s="13">
        <v>4.6511627906976744E-3</v>
      </c>
      <c r="F83" s="12">
        <v>25</v>
      </c>
      <c r="G83" s="13">
        <v>5.3648068669527899E-2</v>
      </c>
      <c r="H83" s="14">
        <v>-0.92</v>
      </c>
      <c r="I83" s="12">
        <v>1</v>
      </c>
      <c r="J83" s="14">
        <v>1</v>
      </c>
      <c r="K83" s="12">
        <v>46</v>
      </c>
      <c r="L83" s="13">
        <v>1.110574601641719E-2</v>
      </c>
      <c r="M83" s="12">
        <v>134</v>
      </c>
      <c r="N83" s="13">
        <v>3.3812768104970983E-2</v>
      </c>
      <c r="O83" s="14">
        <v>-0.65671641791044777</v>
      </c>
    </row>
    <row r="84" spans="2:15" ht="15" customHeight="1" thickBot="1">
      <c r="B84" s="52"/>
      <c r="C84" s="55" t="s">
        <v>29</v>
      </c>
      <c r="D84" s="16">
        <v>6</v>
      </c>
      <c r="E84" s="17">
        <v>1.3953488372093023E-2</v>
      </c>
      <c r="F84" s="16">
        <v>1</v>
      </c>
      <c r="G84" s="17">
        <v>2.1459227467811159E-3</v>
      </c>
      <c r="H84" s="18">
        <v>5</v>
      </c>
      <c r="I84" s="16">
        <v>3</v>
      </c>
      <c r="J84" s="18">
        <v>1</v>
      </c>
      <c r="K84" s="16">
        <v>29</v>
      </c>
      <c r="L84" s="17">
        <v>7.0014485755673589E-3</v>
      </c>
      <c r="M84" s="16">
        <v>18</v>
      </c>
      <c r="N84" s="17">
        <v>4.5420136260408781E-3</v>
      </c>
      <c r="O84" s="18">
        <v>0.61111111111111116</v>
      </c>
    </row>
    <row r="85" spans="2:15" ht="15" customHeight="1" thickBot="1">
      <c r="B85" s="19" t="s">
        <v>6</v>
      </c>
      <c r="C85" s="19" t="s">
        <v>30</v>
      </c>
      <c r="D85" s="20">
        <v>430</v>
      </c>
      <c r="E85" s="21">
        <v>1</v>
      </c>
      <c r="F85" s="20">
        <v>466</v>
      </c>
      <c r="G85" s="21">
        <v>1</v>
      </c>
      <c r="H85" s="22">
        <v>-7.7253218884120178E-2</v>
      </c>
      <c r="I85" s="20">
        <v>389</v>
      </c>
      <c r="J85" s="21">
        <v>0.1053984575835476</v>
      </c>
      <c r="K85" s="20">
        <v>4142</v>
      </c>
      <c r="L85" s="21">
        <v>1</v>
      </c>
      <c r="M85" s="20">
        <v>3963</v>
      </c>
      <c r="N85" s="21">
        <v>1</v>
      </c>
      <c r="O85" s="22">
        <v>4.5167802170073212E-2</v>
      </c>
    </row>
    <row r="86" spans="2:15" ht="15" thickBot="1">
      <c r="B86" s="19" t="s">
        <v>44</v>
      </c>
      <c r="C86" s="19" t="s">
        <v>30</v>
      </c>
      <c r="D86" s="20">
        <v>0</v>
      </c>
      <c r="E86" s="21">
        <v>1</v>
      </c>
      <c r="F86" s="20">
        <v>0</v>
      </c>
      <c r="G86" s="21">
        <v>1</v>
      </c>
      <c r="H86" s="22"/>
      <c r="I86" s="20">
        <v>4</v>
      </c>
      <c r="J86" s="21">
        <v>-1</v>
      </c>
      <c r="K86" s="20">
        <v>7</v>
      </c>
      <c r="L86" s="21">
        <v>1</v>
      </c>
      <c r="M86" s="20">
        <v>2</v>
      </c>
      <c r="N86" s="21">
        <v>1</v>
      </c>
      <c r="O86" s="22">
        <v>2.5</v>
      </c>
    </row>
    <row r="87" spans="2:15" ht="15" customHeight="1" thickBot="1">
      <c r="B87" s="104"/>
      <c r="C87" s="105" t="s">
        <v>30</v>
      </c>
      <c r="D87" s="23">
        <v>777</v>
      </c>
      <c r="E87" s="24">
        <v>1</v>
      </c>
      <c r="F87" s="23">
        <v>691</v>
      </c>
      <c r="G87" s="24">
        <v>1</v>
      </c>
      <c r="H87" s="25">
        <v>0.12445730824891466</v>
      </c>
      <c r="I87" s="23">
        <v>684</v>
      </c>
      <c r="J87" s="25">
        <v>0.13596491228070184</v>
      </c>
      <c r="K87" s="23">
        <v>6768</v>
      </c>
      <c r="L87" s="24">
        <v>1</v>
      </c>
      <c r="M87" s="23">
        <v>5972</v>
      </c>
      <c r="N87" s="24">
        <v>1</v>
      </c>
      <c r="O87" s="25">
        <v>0.1332886805090423</v>
      </c>
    </row>
    <row r="88" spans="2:15">
      <c r="B88" s="58" t="s">
        <v>39</v>
      </c>
      <c r="C88" s="28"/>
      <c r="D88" s="28"/>
      <c r="E88" s="28"/>
      <c r="F88" s="28"/>
      <c r="G88" s="28"/>
      <c r="H88" s="28"/>
      <c r="I88" s="74"/>
      <c r="J88" s="28"/>
    </row>
    <row r="90" spans="2:15">
      <c r="I90" s="73"/>
    </row>
  </sheetData>
  <mergeCells count="73">
    <mergeCell ref="B87:C87"/>
    <mergeCell ref="B65:B67"/>
    <mergeCell ref="C65:C67"/>
    <mergeCell ref="H66:H67"/>
    <mergeCell ref="J66:J67"/>
    <mergeCell ref="F64:G65"/>
    <mergeCell ref="H64:H65"/>
    <mergeCell ref="I64:I65"/>
    <mergeCell ref="J64:J65"/>
    <mergeCell ref="D64:E65"/>
    <mergeCell ref="B57:C57"/>
    <mergeCell ref="B60:O60"/>
    <mergeCell ref="D38:E39"/>
    <mergeCell ref="F38:G39"/>
    <mergeCell ref="B62:B64"/>
    <mergeCell ref="C62:C64"/>
    <mergeCell ref="D62:H62"/>
    <mergeCell ref="H40:H41"/>
    <mergeCell ref="J40:J41"/>
    <mergeCell ref="I62:J62"/>
    <mergeCell ref="D63:H63"/>
    <mergeCell ref="I63:J63"/>
    <mergeCell ref="B61:O61"/>
    <mergeCell ref="D37:H37"/>
    <mergeCell ref="I37:J37"/>
    <mergeCell ref="B39:B41"/>
    <mergeCell ref="C39:C41"/>
    <mergeCell ref="H38:H39"/>
    <mergeCell ref="I38:I39"/>
    <mergeCell ref="J38:J39"/>
    <mergeCell ref="B36:B38"/>
    <mergeCell ref="C36:C38"/>
    <mergeCell ref="D36:H36"/>
    <mergeCell ref="I36:J36"/>
    <mergeCell ref="B30:C30"/>
    <mergeCell ref="I6:I7"/>
    <mergeCell ref="J6:J7"/>
    <mergeCell ref="C7:C9"/>
    <mergeCell ref="D6:E7"/>
    <mergeCell ref="H8:H9"/>
    <mergeCell ref="J8:J9"/>
    <mergeCell ref="B4:B6"/>
    <mergeCell ref="C4:C6"/>
    <mergeCell ref="H6:H7"/>
    <mergeCell ref="D4:H4"/>
    <mergeCell ref="I4:J4"/>
    <mergeCell ref="B7:B9"/>
    <mergeCell ref="I5:J5"/>
    <mergeCell ref="F6:G7"/>
    <mergeCell ref="D5:H5"/>
    <mergeCell ref="K37:O37"/>
    <mergeCell ref="O40:O41"/>
    <mergeCell ref="K4:O4"/>
    <mergeCell ref="K5:O5"/>
    <mergeCell ref="K6:L7"/>
    <mergeCell ref="M6:N7"/>
    <mergeCell ref="O6:O7"/>
    <mergeCell ref="B2:O2"/>
    <mergeCell ref="B3:O3"/>
    <mergeCell ref="B34:O34"/>
    <mergeCell ref="B35:O35"/>
    <mergeCell ref="O66:O67"/>
    <mergeCell ref="K36:O36"/>
    <mergeCell ref="K38:L39"/>
    <mergeCell ref="M38:N39"/>
    <mergeCell ref="O38:O39"/>
    <mergeCell ref="O42:O43"/>
    <mergeCell ref="K62:O62"/>
    <mergeCell ref="K63:O63"/>
    <mergeCell ref="K64:L65"/>
    <mergeCell ref="M64:N65"/>
    <mergeCell ref="O64:O65"/>
    <mergeCell ref="O8:O9"/>
  </mergeCells>
  <phoneticPr fontId="4" type="noConversion"/>
  <conditionalFormatting sqref="D42:J43">
    <cfRule type="cellIs" dxfId="60" priority="42" operator="equal">
      <formula>0</formula>
    </cfRule>
  </conditionalFormatting>
  <conditionalFormatting sqref="D10:O17">
    <cfRule type="cellIs" dxfId="59" priority="8" operator="equal">
      <formula>0</formula>
    </cfRule>
  </conditionalFormatting>
  <conditionalFormatting sqref="D19:O27">
    <cfRule type="cellIs" dxfId="58" priority="10" operator="equal">
      <formula>0</formula>
    </cfRule>
  </conditionalFormatting>
  <conditionalFormatting sqref="D44:O44">
    <cfRule type="cellIs" dxfId="57" priority="1" operator="equal">
      <formula>0</formula>
    </cfRule>
  </conditionalFormatting>
  <conditionalFormatting sqref="D46:O54">
    <cfRule type="cellIs" dxfId="56" priority="7" operator="equal">
      <formula>0</formula>
    </cfRule>
  </conditionalFormatting>
  <conditionalFormatting sqref="D68:O75">
    <cfRule type="cellIs" dxfId="55" priority="5" operator="equal">
      <formula>0</formula>
    </cfRule>
  </conditionalFormatting>
  <conditionalFormatting sqref="D77:O84">
    <cfRule type="cellIs" dxfId="54" priority="4" operator="equal">
      <formula>0</formula>
    </cfRule>
  </conditionalFormatting>
  <conditionalFormatting sqref="H42:H56">
    <cfRule type="cellIs" dxfId="53" priority="29" operator="lessThan">
      <formula>0</formula>
    </cfRule>
  </conditionalFormatting>
  <conditionalFormatting sqref="H68:H86">
    <cfRule type="cellIs" dxfId="52" priority="11" operator="lessThan">
      <formula>0</formula>
    </cfRule>
  </conditionalFormatting>
  <conditionalFormatting sqref="J10:J17 H10:H29">
    <cfRule type="cellIs" dxfId="51" priority="51" operator="lessThan">
      <formula>0</formula>
    </cfRule>
  </conditionalFormatting>
  <conditionalFormatting sqref="J19:J27">
    <cfRule type="cellIs" dxfId="50" priority="56" operator="lessThan">
      <formula>0</formula>
    </cfRule>
  </conditionalFormatting>
  <conditionalFormatting sqref="J42:J44">
    <cfRule type="cellIs" dxfId="49" priority="2" operator="lessThan">
      <formula>0</formula>
    </cfRule>
  </conditionalFormatting>
  <conditionalFormatting sqref="J46:J54">
    <cfRule type="cellIs" dxfId="48" priority="35" operator="lessThan">
      <formula>0</formula>
    </cfRule>
  </conditionalFormatting>
  <conditionalFormatting sqref="J68:J75">
    <cfRule type="cellIs" dxfId="47" priority="23" operator="lessThan">
      <formula>0</formula>
    </cfRule>
  </conditionalFormatting>
  <conditionalFormatting sqref="J77:J84">
    <cfRule type="cellIs" dxfId="46" priority="17" operator="lessThan">
      <formula>0</formula>
    </cfRule>
  </conditionalFormatting>
  <conditionalFormatting sqref="O10:O29">
    <cfRule type="cellIs" dxfId="45" priority="9" operator="lessThan">
      <formula>0</formula>
    </cfRule>
  </conditionalFormatting>
  <conditionalFormatting sqref="O44:O56">
    <cfRule type="cellIs" dxfId="44" priority="6" operator="lessThan">
      <formula>0</formula>
    </cfRule>
  </conditionalFormatting>
  <conditionalFormatting sqref="O68:O86">
    <cfRule type="cellIs" dxfId="43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79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15.42578125" style="35" bestFit="1" customWidth="1"/>
    <col min="3" max="3" width="18.5703125" style="35" customWidth="1"/>
    <col min="4" max="9" width="9" style="35" customWidth="1"/>
    <col min="10" max="10" width="11.85546875" style="35" customWidth="1"/>
    <col min="11" max="14" width="9.140625" style="35"/>
    <col min="15" max="15" width="11.140625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>
      <c r="B2" s="81" t="s">
        <v>19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5" customHeight="1" thickBot="1">
      <c r="B3" s="82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4.45" customHeight="1">
      <c r="B4" s="112" t="s">
        <v>21</v>
      </c>
      <c r="C4" s="114" t="s">
        <v>1</v>
      </c>
      <c r="D4" s="116" t="s">
        <v>100</v>
      </c>
      <c r="E4" s="91"/>
      <c r="F4" s="91"/>
      <c r="G4" s="91"/>
      <c r="H4" s="90"/>
      <c r="I4" s="89" t="s">
        <v>98</v>
      </c>
      <c r="J4" s="90"/>
      <c r="K4" s="89" t="s">
        <v>102</v>
      </c>
      <c r="L4" s="91"/>
      <c r="M4" s="91"/>
      <c r="N4" s="91"/>
      <c r="O4" s="92"/>
    </row>
    <row r="5" spans="2:15" ht="14.45" customHeight="1" thickBot="1">
      <c r="B5" s="113"/>
      <c r="C5" s="115"/>
      <c r="D5" s="100" t="s">
        <v>101</v>
      </c>
      <c r="E5" s="94"/>
      <c r="F5" s="94"/>
      <c r="G5" s="94"/>
      <c r="H5" s="101"/>
      <c r="I5" s="93" t="s">
        <v>99</v>
      </c>
      <c r="J5" s="101"/>
      <c r="K5" s="93" t="s">
        <v>103</v>
      </c>
      <c r="L5" s="94"/>
      <c r="M5" s="94"/>
      <c r="N5" s="94"/>
      <c r="O5" s="95"/>
    </row>
    <row r="6" spans="2:15" ht="14.4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104</v>
      </c>
      <c r="K6" s="96">
        <v>2026</v>
      </c>
      <c r="L6" s="97"/>
      <c r="M6" s="96">
        <v>2025</v>
      </c>
      <c r="N6" s="97"/>
      <c r="O6" s="85" t="s">
        <v>22</v>
      </c>
    </row>
    <row r="7" spans="2:15" ht="15" customHeight="1" thickBot="1">
      <c r="B7" s="108" t="s">
        <v>21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5" thickBot="1">
      <c r="B10" s="51"/>
      <c r="C10" s="11" t="s">
        <v>9</v>
      </c>
      <c r="D10" s="12">
        <v>47</v>
      </c>
      <c r="E10" s="13">
        <v>0.67142857142857137</v>
      </c>
      <c r="F10" s="12">
        <v>22</v>
      </c>
      <c r="G10" s="13">
        <v>0.45833333333333331</v>
      </c>
      <c r="H10" s="14">
        <v>1.1363636363636362</v>
      </c>
      <c r="I10" s="12">
        <v>42</v>
      </c>
      <c r="J10" s="14">
        <v>0.11904761904761907</v>
      </c>
      <c r="K10" s="12">
        <v>228</v>
      </c>
      <c r="L10" s="13">
        <v>0.4453125</v>
      </c>
      <c r="M10" s="12">
        <v>155</v>
      </c>
      <c r="N10" s="13">
        <v>0.38083538083538082</v>
      </c>
      <c r="O10" s="14">
        <v>0.47096774193548385</v>
      </c>
    </row>
    <row r="11" spans="2:15" ht="15" thickBot="1">
      <c r="B11" s="52"/>
      <c r="C11" s="15" t="s">
        <v>12</v>
      </c>
      <c r="D11" s="16">
        <v>5</v>
      </c>
      <c r="E11" s="17">
        <v>7.1428571428571425E-2</v>
      </c>
      <c r="F11" s="16">
        <v>3</v>
      </c>
      <c r="G11" s="17">
        <v>6.25E-2</v>
      </c>
      <c r="H11" s="18">
        <v>0.66666666666666674</v>
      </c>
      <c r="I11" s="16">
        <v>3</v>
      </c>
      <c r="J11" s="18">
        <v>0.66666666666666674</v>
      </c>
      <c r="K11" s="16">
        <v>53</v>
      </c>
      <c r="L11" s="17">
        <v>0.103515625</v>
      </c>
      <c r="M11" s="16">
        <v>63</v>
      </c>
      <c r="N11" s="17">
        <v>0.15479115479115479</v>
      </c>
      <c r="O11" s="18">
        <v>-0.15873015873015872</v>
      </c>
    </row>
    <row r="12" spans="2:15" ht="15" thickBot="1">
      <c r="B12" s="52"/>
      <c r="C12" s="11" t="s">
        <v>60</v>
      </c>
      <c r="D12" s="12">
        <v>5</v>
      </c>
      <c r="E12" s="13">
        <v>7.1428571428571425E-2</v>
      </c>
      <c r="F12" s="12">
        <v>3</v>
      </c>
      <c r="G12" s="13">
        <v>6.25E-2</v>
      </c>
      <c r="H12" s="14">
        <v>0.66666666666666674</v>
      </c>
      <c r="I12" s="12">
        <v>5</v>
      </c>
      <c r="J12" s="14">
        <v>0</v>
      </c>
      <c r="K12" s="12">
        <v>47</v>
      </c>
      <c r="L12" s="13">
        <v>9.1796875E-2</v>
      </c>
      <c r="M12" s="12">
        <v>36</v>
      </c>
      <c r="N12" s="13">
        <v>8.8452088452088448E-2</v>
      </c>
      <c r="O12" s="14">
        <v>0.30555555555555558</v>
      </c>
    </row>
    <row r="13" spans="2:15" ht="15" thickBot="1">
      <c r="B13" s="52"/>
      <c r="C13" s="53" t="s">
        <v>11</v>
      </c>
      <c r="D13" s="16">
        <v>4</v>
      </c>
      <c r="E13" s="17">
        <v>5.7142857142857141E-2</v>
      </c>
      <c r="F13" s="16">
        <v>1</v>
      </c>
      <c r="G13" s="17">
        <v>2.0833333333333332E-2</v>
      </c>
      <c r="H13" s="18">
        <v>3</v>
      </c>
      <c r="I13" s="16">
        <v>6</v>
      </c>
      <c r="J13" s="18">
        <v>-0.33333333333333337</v>
      </c>
      <c r="K13" s="16">
        <v>28</v>
      </c>
      <c r="L13" s="17">
        <v>5.46875E-2</v>
      </c>
      <c r="M13" s="16">
        <v>15</v>
      </c>
      <c r="N13" s="17">
        <v>3.6855036855036855E-2</v>
      </c>
      <c r="O13" s="18">
        <v>0.8666666666666667</v>
      </c>
    </row>
    <row r="14" spans="2:15" ht="15" thickBot="1">
      <c r="B14" s="52"/>
      <c r="C14" s="54" t="s">
        <v>16</v>
      </c>
      <c r="D14" s="12">
        <v>0</v>
      </c>
      <c r="E14" s="13">
        <v>0</v>
      </c>
      <c r="F14" s="12">
        <v>4</v>
      </c>
      <c r="G14" s="13">
        <v>8.3333333333333329E-2</v>
      </c>
      <c r="H14" s="14">
        <v>-1</v>
      </c>
      <c r="I14" s="12">
        <v>0</v>
      </c>
      <c r="J14" s="14"/>
      <c r="K14" s="12">
        <v>25</v>
      </c>
      <c r="L14" s="13">
        <v>4.8828125E-2</v>
      </c>
      <c r="M14" s="12">
        <v>22</v>
      </c>
      <c r="N14" s="13">
        <v>5.4054054054054057E-2</v>
      </c>
      <c r="O14" s="14">
        <v>0.13636363636363646</v>
      </c>
    </row>
    <row r="15" spans="2:15" ht="15" thickBot="1">
      <c r="B15" s="52"/>
      <c r="C15" s="55" t="s">
        <v>17</v>
      </c>
      <c r="D15" s="16">
        <v>5</v>
      </c>
      <c r="E15" s="17">
        <v>7.1428571428571425E-2</v>
      </c>
      <c r="F15" s="16">
        <v>4</v>
      </c>
      <c r="G15" s="17">
        <v>8.3333333333333329E-2</v>
      </c>
      <c r="H15" s="18">
        <v>0.25</v>
      </c>
      <c r="I15" s="16">
        <v>3</v>
      </c>
      <c r="J15" s="18">
        <v>0.66666666666666674</v>
      </c>
      <c r="K15" s="16">
        <v>23</v>
      </c>
      <c r="L15" s="17">
        <v>4.4921875E-2</v>
      </c>
      <c r="M15" s="16">
        <v>16</v>
      </c>
      <c r="N15" s="17">
        <v>3.9312039312039311E-2</v>
      </c>
      <c r="O15" s="18">
        <v>0.4375</v>
      </c>
    </row>
    <row r="16" spans="2:15" ht="15" thickBot="1">
      <c r="B16" s="52"/>
      <c r="C16" s="11" t="s">
        <v>72</v>
      </c>
      <c r="D16" s="12">
        <v>0</v>
      </c>
      <c r="E16" s="13">
        <v>0</v>
      </c>
      <c r="F16" s="12">
        <v>0</v>
      </c>
      <c r="G16" s="13">
        <v>0</v>
      </c>
      <c r="H16" s="14"/>
      <c r="I16" s="12">
        <v>0</v>
      </c>
      <c r="J16" s="14"/>
      <c r="K16" s="12">
        <v>17</v>
      </c>
      <c r="L16" s="13">
        <v>3.3203125E-2</v>
      </c>
      <c r="M16" s="12">
        <v>8</v>
      </c>
      <c r="N16" s="13">
        <v>1.9656019656019656E-2</v>
      </c>
      <c r="O16" s="14">
        <v>1.125</v>
      </c>
    </row>
    <row r="17" spans="2:15" ht="15" thickBot="1">
      <c r="B17" s="52"/>
      <c r="C17" s="55" t="s">
        <v>29</v>
      </c>
      <c r="D17" s="16">
        <v>4</v>
      </c>
      <c r="E17" s="17">
        <v>5.7142857142857141E-2</v>
      </c>
      <c r="F17" s="16">
        <v>11</v>
      </c>
      <c r="G17" s="17">
        <v>0.22916666666666666</v>
      </c>
      <c r="H17" s="18">
        <v>-0.63636363636363635</v>
      </c>
      <c r="I17" s="16">
        <v>10</v>
      </c>
      <c r="J17" s="18">
        <v>0.14492753623188406</v>
      </c>
      <c r="K17" s="16">
        <v>91</v>
      </c>
      <c r="L17" s="17">
        <v>0.177734375</v>
      </c>
      <c r="M17" s="16">
        <v>92</v>
      </c>
      <c r="N17" s="17">
        <v>0.22604422604422605</v>
      </c>
      <c r="O17" s="18">
        <v>-1.0869565217391353E-2</v>
      </c>
    </row>
    <row r="18" spans="2:15" ht="15" thickBot="1">
      <c r="B18" s="19" t="s">
        <v>33</v>
      </c>
      <c r="C18" s="19" t="s">
        <v>30</v>
      </c>
      <c r="D18" s="20">
        <v>69</v>
      </c>
      <c r="E18" s="21">
        <v>1</v>
      </c>
      <c r="F18" s="20">
        <v>54</v>
      </c>
      <c r="G18" s="21">
        <v>1</v>
      </c>
      <c r="H18" s="22">
        <v>0.27777777777777768</v>
      </c>
      <c r="I18" s="20">
        <v>65</v>
      </c>
      <c r="J18" s="21">
        <v>6.1538461538461542E-2</v>
      </c>
      <c r="K18" s="20">
        <v>442</v>
      </c>
      <c r="L18" s="21">
        <v>1</v>
      </c>
      <c r="M18" s="20">
        <v>359</v>
      </c>
      <c r="N18" s="21">
        <v>1</v>
      </c>
      <c r="O18" s="22">
        <v>0.23119777158774379</v>
      </c>
    </row>
    <row r="19" spans="2:15" ht="15" thickBot="1">
      <c r="B19" s="51"/>
      <c r="C19" s="11" t="s">
        <v>8</v>
      </c>
      <c r="D19" s="12">
        <v>585</v>
      </c>
      <c r="E19" s="13">
        <v>0.19370860927152317</v>
      </c>
      <c r="F19" s="12">
        <v>650</v>
      </c>
      <c r="G19" s="13">
        <v>0.24056254626202814</v>
      </c>
      <c r="H19" s="14">
        <v>-9.9999999999999978E-2</v>
      </c>
      <c r="I19" s="12">
        <v>175</v>
      </c>
      <c r="J19" s="14">
        <v>2.342857142857143</v>
      </c>
      <c r="K19" s="12">
        <v>4935</v>
      </c>
      <c r="L19" s="13">
        <v>0.19235266604303086</v>
      </c>
      <c r="M19" s="12">
        <v>4425</v>
      </c>
      <c r="N19" s="13">
        <v>0.20769772353907534</v>
      </c>
      <c r="O19" s="14">
        <v>0.11525423728813555</v>
      </c>
    </row>
    <row r="20" spans="2:15" ht="15" thickBot="1">
      <c r="B20" s="52"/>
      <c r="C20" s="15" t="s">
        <v>9</v>
      </c>
      <c r="D20" s="16">
        <v>506</v>
      </c>
      <c r="E20" s="17">
        <v>0.16754966887417219</v>
      </c>
      <c r="F20" s="16">
        <v>438</v>
      </c>
      <c r="G20" s="17">
        <v>0.16210214655810512</v>
      </c>
      <c r="H20" s="18">
        <v>0.15525114155251152</v>
      </c>
      <c r="I20" s="16">
        <v>408</v>
      </c>
      <c r="J20" s="18">
        <v>0.24019607843137258</v>
      </c>
      <c r="K20" s="16">
        <v>4390</v>
      </c>
      <c r="L20" s="17">
        <v>0.17111007171811662</v>
      </c>
      <c r="M20" s="16">
        <v>2786</v>
      </c>
      <c r="N20" s="17">
        <v>0.1307674254869749</v>
      </c>
      <c r="O20" s="18">
        <v>0.5757358219669777</v>
      </c>
    </row>
    <row r="21" spans="2:15" ht="15" thickBot="1">
      <c r="B21" s="52"/>
      <c r="C21" s="11" t="s">
        <v>10</v>
      </c>
      <c r="D21" s="12">
        <v>445</v>
      </c>
      <c r="E21" s="13">
        <v>0.14735099337748345</v>
      </c>
      <c r="F21" s="12">
        <v>484</v>
      </c>
      <c r="G21" s="13">
        <v>0.17912657290895634</v>
      </c>
      <c r="H21" s="14">
        <v>-8.0578512396694224E-2</v>
      </c>
      <c r="I21" s="12">
        <v>236</v>
      </c>
      <c r="J21" s="14">
        <v>0.88559322033898313</v>
      </c>
      <c r="K21" s="12">
        <v>4340</v>
      </c>
      <c r="L21" s="13">
        <v>0.1691612098534456</v>
      </c>
      <c r="M21" s="12">
        <v>4286</v>
      </c>
      <c r="N21" s="13">
        <v>0.20117343346632247</v>
      </c>
      <c r="O21" s="14">
        <v>1.2599160055996261E-2</v>
      </c>
    </row>
    <row r="22" spans="2:15" ht="15" thickBot="1">
      <c r="B22" s="52"/>
      <c r="C22" s="53" t="s">
        <v>3</v>
      </c>
      <c r="D22" s="16">
        <v>476</v>
      </c>
      <c r="E22" s="17">
        <v>0.15761589403973511</v>
      </c>
      <c r="F22" s="16">
        <v>360</v>
      </c>
      <c r="G22" s="17">
        <v>0.13323464100666174</v>
      </c>
      <c r="H22" s="18">
        <v>0.32222222222222219</v>
      </c>
      <c r="I22" s="16">
        <v>304</v>
      </c>
      <c r="J22" s="18">
        <v>0.56578947368421062</v>
      </c>
      <c r="K22" s="16">
        <v>4163</v>
      </c>
      <c r="L22" s="17">
        <v>0.16226223885251012</v>
      </c>
      <c r="M22" s="16">
        <v>3320</v>
      </c>
      <c r="N22" s="17">
        <v>0.15583196432762261</v>
      </c>
      <c r="O22" s="18">
        <v>0.2539156626506025</v>
      </c>
    </row>
    <row r="23" spans="2:15" ht="15" thickBot="1">
      <c r="B23" s="52"/>
      <c r="C23" s="54" t="s">
        <v>4</v>
      </c>
      <c r="D23" s="12">
        <v>608</v>
      </c>
      <c r="E23" s="13">
        <v>0.20132450331125828</v>
      </c>
      <c r="F23" s="12">
        <v>420</v>
      </c>
      <c r="G23" s="13">
        <v>0.15544041450777202</v>
      </c>
      <c r="H23" s="14">
        <v>0.44761904761904758</v>
      </c>
      <c r="I23" s="12">
        <v>353</v>
      </c>
      <c r="J23" s="14">
        <v>0.72237960339943341</v>
      </c>
      <c r="K23" s="12">
        <v>4096</v>
      </c>
      <c r="L23" s="13">
        <v>0.15965076395385094</v>
      </c>
      <c r="M23" s="12">
        <v>3349</v>
      </c>
      <c r="N23" s="13">
        <v>0.15719314714855667</v>
      </c>
      <c r="O23" s="14">
        <v>0.22305165721110787</v>
      </c>
    </row>
    <row r="24" spans="2:15" ht="15" thickBot="1">
      <c r="B24" s="52"/>
      <c r="C24" s="55" t="s">
        <v>11</v>
      </c>
      <c r="D24" s="16">
        <v>130</v>
      </c>
      <c r="E24" s="17">
        <v>4.3046357615894038E-2</v>
      </c>
      <c r="F24" s="16">
        <v>159</v>
      </c>
      <c r="G24" s="17">
        <v>5.8845299777942263E-2</v>
      </c>
      <c r="H24" s="18">
        <v>-0.1823899371069182</v>
      </c>
      <c r="I24" s="16">
        <v>73</v>
      </c>
      <c r="J24" s="18">
        <v>0.78082191780821919</v>
      </c>
      <c r="K24" s="16">
        <v>1739</v>
      </c>
      <c r="L24" s="17">
        <v>6.77814156532585E-2</v>
      </c>
      <c r="M24" s="16">
        <v>1390</v>
      </c>
      <c r="N24" s="17">
        <v>6.5242900727528752E-2</v>
      </c>
      <c r="O24" s="18">
        <v>0.25107913669064752</v>
      </c>
    </row>
    <row r="25" spans="2:15" ht="15" thickBot="1">
      <c r="B25" s="52"/>
      <c r="C25" s="11" t="s">
        <v>12</v>
      </c>
      <c r="D25" s="12">
        <v>231</v>
      </c>
      <c r="E25" s="13">
        <v>7.6490066225165562E-2</v>
      </c>
      <c r="F25" s="12">
        <v>137</v>
      </c>
      <c r="G25" s="13">
        <v>5.0703182827535158E-2</v>
      </c>
      <c r="H25" s="14">
        <v>0.68613138686131392</v>
      </c>
      <c r="I25" s="12">
        <v>198</v>
      </c>
      <c r="J25" s="14">
        <v>0.16666666666666674</v>
      </c>
      <c r="K25" s="12">
        <v>1708</v>
      </c>
      <c r="L25" s="13">
        <v>6.657312129716246E-2</v>
      </c>
      <c r="M25" s="12">
        <v>1371</v>
      </c>
      <c r="N25" s="13">
        <v>6.4351091293123677E-2</v>
      </c>
      <c r="O25" s="14">
        <v>0.24580598103574025</v>
      </c>
    </row>
    <row r="26" spans="2:15" ht="15" thickBot="1">
      <c r="B26" s="52"/>
      <c r="C26" s="55" t="s">
        <v>54</v>
      </c>
      <c r="D26" s="16">
        <v>25</v>
      </c>
      <c r="E26" s="17">
        <v>8.2781456953642391E-3</v>
      </c>
      <c r="F26" s="16">
        <v>29</v>
      </c>
      <c r="G26" s="17">
        <v>1.0732790525536639E-2</v>
      </c>
      <c r="H26" s="18">
        <v>-0.13793103448275867</v>
      </c>
      <c r="I26" s="16">
        <v>7</v>
      </c>
      <c r="J26" s="18">
        <v>2.5714285714285716</v>
      </c>
      <c r="K26" s="16">
        <v>178</v>
      </c>
      <c r="L26" s="17">
        <v>6.9379482382288743E-3</v>
      </c>
      <c r="M26" s="16">
        <v>228</v>
      </c>
      <c r="N26" s="17">
        <v>1.0701713212860831E-2</v>
      </c>
      <c r="O26" s="18">
        <v>-0.2192982456140351</v>
      </c>
    </row>
    <row r="27" spans="2:15" ht="15" thickBot="1">
      <c r="B27" s="56"/>
      <c r="C27" s="11" t="s">
        <v>29</v>
      </c>
      <c r="D27" s="12">
        <f>+D28-SUM(D19:D26)</f>
        <v>14</v>
      </c>
      <c r="E27" s="13">
        <f>+E28-SUM(E19:E26)</f>
        <v>4.6357615894040416E-3</v>
      </c>
      <c r="F27" s="12">
        <f>+F28-SUM(F19:F26)</f>
        <v>25</v>
      </c>
      <c r="G27" s="13">
        <f>+G28-SUM(G19:G26)</f>
        <v>9.2524056254625897E-3</v>
      </c>
      <c r="H27" s="14">
        <f>+D27/F27-1</f>
        <v>-0.43999999999999995</v>
      </c>
      <c r="I27" s="12">
        <f>+I28-SUM(I20:I26)</f>
        <v>186</v>
      </c>
      <c r="J27" s="14">
        <f>+D27/I27-1</f>
        <v>-0.92473118279569888</v>
      </c>
      <c r="K27" s="12">
        <f>+K28-SUM(K19:K26)</f>
        <v>107</v>
      </c>
      <c r="L27" s="13">
        <f>+L28-SUM(L19:L26)</f>
        <v>4.1705643903960921E-3</v>
      </c>
      <c r="M27" s="12">
        <f>+M28-SUM(M19:M26)</f>
        <v>150</v>
      </c>
      <c r="N27" s="13">
        <f>+N28-SUM(N19:N26)</f>
        <v>7.0406007979347818E-3</v>
      </c>
      <c r="O27" s="14">
        <f>+K27/M27-1</f>
        <v>-0.28666666666666663</v>
      </c>
    </row>
    <row r="28" spans="2:15" ht="15" thickBot="1">
      <c r="B28" s="19" t="s">
        <v>34</v>
      </c>
      <c r="C28" s="19" t="s">
        <v>30</v>
      </c>
      <c r="D28" s="20">
        <v>3020</v>
      </c>
      <c r="E28" s="21">
        <v>1</v>
      </c>
      <c r="F28" s="20">
        <v>2702</v>
      </c>
      <c r="G28" s="21">
        <v>1</v>
      </c>
      <c r="H28" s="22">
        <v>0.11769059955588457</v>
      </c>
      <c r="I28" s="20">
        <v>1765</v>
      </c>
      <c r="J28" s="21">
        <v>0.71104815864022664</v>
      </c>
      <c r="K28" s="20">
        <v>25656</v>
      </c>
      <c r="L28" s="21">
        <v>1</v>
      </c>
      <c r="M28" s="20">
        <v>21305</v>
      </c>
      <c r="N28" s="21">
        <v>1</v>
      </c>
      <c r="O28" s="22">
        <v>0.2042243604787608</v>
      </c>
    </row>
    <row r="29" spans="2:15" ht="15" thickBot="1">
      <c r="B29" s="19" t="s">
        <v>44</v>
      </c>
      <c r="C29" s="19" t="s">
        <v>30</v>
      </c>
      <c r="D29" s="20">
        <v>2</v>
      </c>
      <c r="E29" s="21">
        <v>1</v>
      </c>
      <c r="F29" s="20">
        <v>2</v>
      </c>
      <c r="G29" s="21">
        <v>1</v>
      </c>
      <c r="H29" s="22">
        <v>0</v>
      </c>
      <c r="I29" s="20">
        <v>8</v>
      </c>
      <c r="J29" s="21">
        <v>-0.75</v>
      </c>
      <c r="K29" s="20">
        <v>26</v>
      </c>
      <c r="L29" s="21">
        <v>1</v>
      </c>
      <c r="M29" s="20">
        <v>14</v>
      </c>
      <c r="N29" s="21">
        <v>1</v>
      </c>
      <c r="O29" s="22">
        <v>0.85714285714285721</v>
      </c>
    </row>
    <row r="30" spans="2:15" ht="15" thickBot="1">
      <c r="B30" s="104"/>
      <c r="C30" s="105" t="s">
        <v>30</v>
      </c>
      <c r="D30" s="23">
        <v>3092</v>
      </c>
      <c r="E30" s="24">
        <v>1</v>
      </c>
      <c r="F30" s="23">
        <v>2752</v>
      </c>
      <c r="G30" s="24">
        <v>1</v>
      </c>
      <c r="H30" s="25">
        <v>0.12354651162790709</v>
      </c>
      <c r="I30" s="23">
        <v>1842</v>
      </c>
      <c r="J30" s="25">
        <v>0.67861020629750279</v>
      </c>
      <c r="K30" s="23">
        <v>26194</v>
      </c>
      <c r="L30" s="24">
        <v>1</v>
      </c>
      <c r="M30" s="23">
        <v>21726</v>
      </c>
      <c r="N30" s="24">
        <v>1</v>
      </c>
      <c r="O30" s="25">
        <v>0.20565221393721811</v>
      </c>
    </row>
    <row r="31" spans="2:15" ht="14.45" customHeight="1">
      <c r="B31" s="65" t="s">
        <v>56</v>
      </c>
      <c r="C31" s="26"/>
      <c r="D31" s="1"/>
      <c r="E31" s="1"/>
      <c r="F31" s="1"/>
      <c r="G31" s="1"/>
    </row>
    <row r="32" spans="2:15">
      <c r="B32" s="66" t="s">
        <v>57</v>
      </c>
      <c r="C32" s="1"/>
      <c r="D32" s="1"/>
      <c r="E32" s="1"/>
      <c r="F32" s="1"/>
      <c r="G32" s="1"/>
    </row>
    <row r="33" spans="2:15" ht="14.25" customHeight="1">
      <c r="B33" s="28"/>
      <c r="C33" s="28"/>
      <c r="D33" s="28"/>
      <c r="E33" s="28"/>
      <c r="F33" s="28"/>
      <c r="G33" s="28"/>
      <c r="H33" s="28"/>
      <c r="I33" s="28"/>
      <c r="J33" s="28"/>
    </row>
    <row r="34" spans="2:15">
      <c r="B34" s="28"/>
      <c r="C34" s="28"/>
      <c r="D34" s="28"/>
      <c r="E34" s="28"/>
      <c r="F34" s="28"/>
      <c r="G34" s="28"/>
      <c r="H34" s="28"/>
      <c r="I34" s="28"/>
      <c r="J34" s="28"/>
    </row>
    <row r="35" spans="2:15">
      <c r="B35" s="81" t="s">
        <v>35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</row>
    <row r="36" spans="2:15" ht="15" customHeight="1" thickBot="1">
      <c r="B36" s="82" t="s">
        <v>36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2:15" ht="14.45" customHeight="1">
      <c r="B37" s="112" t="s">
        <v>21</v>
      </c>
      <c r="C37" s="114" t="s">
        <v>1</v>
      </c>
      <c r="D37" s="116" t="s">
        <v>100</v>
      </c>
      <c r="E37" s="91"/>
      <c r="F37" s="91"/>
      <c r="G37" s="91"/>
      <c r="H37" s="90"/>
      <c r="I37" s="89" t="s">
        <v>98</v>
      </c>
      <c r="J37" s="90"/>
      <c r="K37" s="89" t="s">
        <v>102</v>
      </c>
      <c r="L37" s="91"/>
      <c r="M37" s="91"/>
      <c r="N37" s="91"/>
      <c r="O37" s="92"/>
    </row>
    <row r="38" spans="2:15" ht="14.45" customHeight="1" thickBot="1">
      <c r="B38" s="113"/>
      <c r="C38" s="115"/>
      <c r="D38" s="100" t="s">
        <v>101</v>
      </c>
      <c r="E38" s="94"/>
      <c r="F38" s="94"/>
      <c r="G38" s="94"/>
      <c r="H38" s="101"/>
      <c r="I38" s="93" t="s">
        <v>99</v>
      </c>
      <c r="J38" s="101"/>
      <c r="K38" s="93" t="s">
        <v>103</v>
      </c>
      <c r="L38" s="94"/>
      <c r="M38" s="94"/>
      <c r="N38" s="94"/>
      <c r="O38" s="95"/>
    </row>
    <row r="39" spans="2:15" ht="14.45" customHeight="1">
      <c r="B39" s="113"/>
      <c r="C39" s="115"/>
      <c r="D39" s="96">
        <v>2026</v>
      </c>
      <c r="E39" s="97"/>
      <c r="F39" s="96">
        <v>2025</v>
      </c>
      <c r="G39" s="97"/>
      <c r="H39" s="85" t="s">
        <v>22</v>
      </c>
      <c r="I39" s="87">
        <v>2026</v>
      </c>
      <c r="J39" s="87" t="s">
        <v>104</v>
      </c>
      <c r="K39" s="96">
        <v>2026</v>
      </c>
      <c r="L39" s="97"/>
      <c r="M39" s="96">
        <v>2025</v>
      </c>
      <c r="N39" s="97"/>
      <c r="O39" s="85" t="s">
        <v>22</v>
      </c>
    </row>
    <row r="40" spans="2:15" ht="14.45" customHeight="1" thickBot="1">
      <c r="B40" s="108" t="s">
        <v>21</v>
      </c>
      <c r="C40" s="110" t="s">
        <v>24</v>
      </c>
      <c r="D40" s="98"/>
      <c r="E40" s="99"/>
      <c r="F40" s="98"/>
      <c r="G40" s="99"/>
      <c r="H40" s="86"/>
      <c r="I40" s="88"/>
      <c r="J40" s="88"/>
      <c r="K40" s="98"/>
      <c r="L40" s="99"/>
      <c r="M40" s="98"/>
      <c r="N40" s="99"/>
      <c r="O40" s="86"/>
    </row>
    <row r="41" spans="2:15" ht="14.45" customHeight="1">
      <c r="B41" s="108"/>
      <c r="C41" s="110"/>
      <c r="D41" s="4" t="s">
        <v>25</v>
      </c>
      <c r="E41" s="5" t="s">
        <v>2</v>
      </c>
      <c r="F41" s="4" t="s">
        <v>25</v>
      </c>
      <c r="G41" s="5" t="s">
        <v>2</v>
      </c>
      <c r="H41" s="83" t="s">
        <v>26</v>
      </c>
      <c r="I41" s="6" t="s">
        <v>25</v>
      </c>
      <c r="J41" s="102" t="s">
        <v>105</v>
      </c>
      <c r="K41" s="4" t="s">
        <v>25</v>
      </c>
      <c r="L41" s="5" t="s">
        <v>2</v>
      </c>
      <c r="M41" s="4" t="s">
        <v>25</v>
      </c>
      <c r="N41" s="5" t="s">
        <v>2</v>
      </c>
      <c r="O41" s="83" t="s">
        <v>26</v>
      </c>
    </row>
    <row r="42" spans="2:15" ht="14.45" customHeight="1" thickBot="1">
      <c r="B42" s="109"/>
      <c r="C42" s="111"/>
      <c r="D42" s="7" t="s">
        <v>27</v>
      </c>
      <c r="E42" s="8" t="s">
        <v>28</v>
      </c>
      <c r="F42" s="7" t="s">
        <v>27</v>
      </c>
      <c r="G42" s="8" t="s">
        <v>28</v>
      </c>
      <c r="H42" s="84"/>
      <c r="I42" s="9" t="s">
        <v>27</v>
      </c>
      <c r="J42" s="103"/>
      <c r="K42" s="7" t="s">
        <v>27</v>
      </c>
      <c r="L42" s="8" t="s">
        <v>28</v>
      </c>
      <c r="M42" s="7" t="s">
        <v>27</v>
      </c>
      <c r="N42" s="8" t="s">
        <v>28</v>
      </c>
      <c r="O42" s="84"/>
    </row>
    <row r="43" spans="2:15" ht="14.45" hidden="1" customHeight="1" thickBot="1">
      <c r="B43" s="51"/>
      <c r="C43" s="11" t="s">
        <v>12</v>
      </c>
      <c r="D43" s="12"/>
      <c r="E43" s="13"/>
      <c r="F43" s="12"/>
      <c r="G43" s="13"/>
      <c r="H43" s="14"/>
      <c r="I43" s="12"/>
      <c r="J43" s="14"/>
    </row>
    <row r="44" spans="2:15" ht="14.45" customHeight="1" thickBot="1">
      <c r="B44" s="57"/>
      <c r="C44" s="11" t="s">
        <v>12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1</v>
      </c>
      <c r="N44" s="13">
        <v>1</v>
      </c>
      <c r="O44" s="14"/>
    </row>
    <row r="45" spans="2:15" ht="15" thickBot="1">
      <c r="B45" s="19" t="s">
        <v>33</v>
      </c>
      <c r="C45" s="19" t="s">
        <v>30</v>
      </c>
      <c r="D45" s="20"/>
      <c r="E45" s="21"/>
      <c r="F45" s="20"/>
      <c r="G45" s="21"/>
      <c r="H45" s="22"/>
      <c r="I45" s="20"/>
      <c r="J45" s="21"/>
      <c r="K45" s="20"/>
      <c r="L45" s="21"/>
      <c r="M45" s="20">
        <v>1</v>
      </c>
      <c r="N45" s="21">
        <v>1</v>
      </c>
      <c r="O45" s="22"/>
    </row>
    <row r="46" spans="2:15" ht="15" thickBot="1">
      <c r="B46" s="51"/>
      <c r="C46" s="11" t="s">
        <v>8</v>
      </c>
      <c r="D46" s="12">
        <v>532</v>
      </c>
      <c r="E46" s="13">
        <v>0.23000432338953739</v>
      </c>
      <c r="F46" s="12">
        <v>589</v>
      </c>
      <c r="G46" s="13">
        <v>0.28606119475473529</v>
      </c>
      <c r="H46" s="14">
        <v>-9.6774193548387122E-2</v>
      </c>
      <c r="I46" s="12">
        <v>128</v>
      </c>
      <c r="J46" s="14">
        <v>3.15625</v>
      </c>
      <c r="K46" s="12">
        <v>4280</v>
      </c>
      <c r="L46" s="13">
        <v>0.22053898078013087</v>
      </c>
      <c r="M46" s="12">
        <v>3692</v>
      </c>
      <c r="N46" s="13">
        <v>0.23454672511276284</v>
      </c>
      <c r="O46" s="14">
        <v>0.15926327193932832</v>
      </c>
    </row>
    <row r="47" spans="2:15" ht="15" thickBot="1">
      <c r="B47" s="52"/>
      <c r="C47" s="15" t="s">
        <v>3</v>
      </c>
      <c r="D47" s="16">
        <v>420</v>
      </c>
      <c r="E47" s="17">
        <v>0.18158236057068741</v>
      </c>
      <c r="F47" s="16">
        <v>288</v>
      </c>
      <c r="G47" s="17">
        <v>0.13987372510927634</v>
      </c>
      <c r="H47" s="18">
        <v>0.45833333333333326</v>
      </c>
      <c r="I47" s="16">
        <v>247</v>
      </c>
      <c r="J47" s="18">
        <v>0.7004048582995952</v>
      </c>
      <c r="K47" s="16">
        <v>3592</v>
      </c>
      <c r="L47" s="17">
        <v>0.18508785489771731</v>
      </c>
      <c r="M47" s="16">
        <v>2816</v>
      </c>
      <c r="N47" s="17">
        <v>0.17889587700908455</v>
      </c>
      <c r="O47" s="18">
        <v>0.27556818181818188</v>
      </c>
    </row>
    <row r="48" spans="2:15" ht="15" customHeight="1" thickBot="1">
      <c r="B48" s="52"/>
      <c r="C48" s="11" t="s">
        <v>9</v>
      </c>
      <c r="D48" s="12">
        <v>406</v>
      </c>
      <c r="E48" s="13">
        <v>0.17552961521833116</v>
      </c>
      <c r="F48" s="12">
        <v>340</v>
      </c>
      <c r="G48" s="13">
        <v>0.1651287032540068</v>
      </c>
      <c r="H48" s="14">
        <v>0.19411764705882351</v>
      </c>
      <c r="I48" s="12">
        <v>317</v>
      </c>
      <c r="J48" s="14">
        <v>0.28075709779179814</v>
      </c>
      <c r="K48" s="12">
        <v>3583</v>
      </c>
      <c r="L48" s="13">
        <v>0.18462410470448806</v>
      </c>
      <c r="M48" s="12">
        <v>1936</v>
      </c>
      <c r="N48" s="13">
        <v>0.12299091544374563</v>
      </c>
      <c r="O48" s="14">
        <v>0.85072314049586772</v>
      </c>
    </row>
    <row r="49" spans="2:15" ht="15" thickBot="1">
      <c r="B49" s="52"/>
      <c r="C49" s="53" t="s">
        <v>10</v>
      </c>
      <c r="D49" s="16">
        <v>377</v>
      </c>
      <c r="E49" s="17">
        <v>0.16299178555987895</v>
      </c>
      <c r="F49" s="16">
        <v>384</v>
      </c>
      <c r="G49" s="17">
        <v>0.18649830014570179</v>
      </c>
      <c r="H49" s="18">
        <v>-1.822916666666663E-2</v>
      </c>
      <c r="I49" s="16">
        <v>142</v>
      </c>
      <c r="J49" s="18">
        <v>1.6549295774647885</v>
      </c>
      <c r="K49" s="16">
        <v>3349</v>
      </c>
      <c r="L49" s="17">
        <v>0.17256659968052765</v>
      </c>
      <c r="M49" s="16">
        <v>3458</v>
      </c>
      <c r="N49" s="17">
        <v>0.21968108760561592</v>
      </c>
      <c r="O49" s="18">
        <v>-3.1521110468478941E-2</v>
      </c>
    </row>
    <row r="50" spans="2:15" ht="15" customHeight="1" thickBot="1">
      <c r="B50" s="52"/>
      <c r="C50" s="54" t="s">
        <v>4</v>
      </c>
      <c r="D50" s="12">
        <v>443</v>
      </c>
      <c r="E50" s="13">
        <v>0.19152615650670127</v>
      </c>
      <c r="F50" s="12">
        <v>320</v>
      </c>
      <c r="G50" s="13">
        <v>0.15541525012141816</v>
      </c>
      <c r="H50" s="14">
        <v>0.38437499999999991</v>
      </c>
      <c r="I50" s="12">
        <v>235</v>
      </c>
      <c r="J50" s="14">
        <v>0.88510638297872335</v>
      </c>
      <c r="K50" s="12">
        <v>2863</v>
      </c>
      <c r="L50" s="13">
        <v>0.14752408924614829</v>
      </c>
      <c r="M50" s="12">
        <v>2309</v>
      </c>
      <c r="N50" s="13">
        <v>0.14668699574359953</v>
      </c>
      <c r="O50" s="14">
        <v>0.23993070593330446</v>
      </c>
    </row>
    <row r="51" spans="2:15" ht="15" thickBot="1">
      <c r="B51" s="52"/>
      <c r="C51" s="55" t="s">
        <v>11</v>
      </c>
      <c r="D51" s="16">
        <v>80</v>
      </c>
      <c r="E51" s="17">
        <v>3.4587116299178558E-2</v>
      </c>
      <c r="F51" s="16">
        <v>102</v>
      </c>
      <c r="G51" s="17">
        <v>4.953861097620204E-2</v>
      </c>
      <c r="H51" s="18">
        <v>-0.21568627450980393</v>
      </c>
      <c r="I51" s="16">
        <v>39</v>
      </c>
      <c r="J51" s="18">
        <v>1.0512820512820511</v>
      </c>
      <c r="K51" s="16">
        <v>1328</v>
      </c>
      <c r="L51" s="17">
        <v>6.8428917400937803E-2</v>
      </c>
      <c r="M51" s="16">
        <v>1060</v>
      </c>
      <c r="N51" s="17">
        <v>6.7340067340067339E-2</v>
      </c>
      <c r="O51" s="18">
        <v>0.25283018867924523</v>
      </c>
    </row>
    <row r="52" spans="2:15" ht="15" thickBot="1">
      <c r="B52" s="52"/>
      <c r="C52" s="11" t="s">
        <v>12</v>
      </c>
      <c r="D52" s="12">
        <v>31</v>
      </c>
      <c r="E52" s="13">
        <v>1.340250756593169E-2</v>
      </c>
      <c r="F52" s="12">
        <v>7</v>
      </c>
      <c r="G52" s="13">
        <v>3.3997085964060222E-3</v>
      </c>
      <c r="H52" s="14">
        <v>3.4285714285714288</v>
      </c>
      <c r="I52" s="12">
        <v>39</v>
      </c>
      <c r="J52" s="14">
        <v>-0.20512820512820518</v>
      </c>
      <c r="K52" s="12">
        <v>240</v>
      </c>
      <c r="L52" s="13">
        <v>1.2366671819446591E-2</v>
      </c>
      <c r="M52" s="12">
        <v>247</v>
      </c>
      <c r="N52" s="13">
        <v>1.5691506257543994E-2</v>
      </c>
      <c r="O52" s="14">
        <v>-2.8340080971659964E-2</v>
      </c>
    </row>
    <row r="53" spans="2:15" ht="15" thickBot="1">
      <c r="B53" s="52"/>
      <c r="C53" s="55" t="s">
        <v>54</v>
      </c>
      <c r="D53" s="16">
        <v>23</v>
      </c>
      <c r="E53" s="17">
        <v>9.9437959360138342E-3</v>
      </c>
      <c r="F53" s="16">
        <v>29</v>
      </c>
      <c r="G53" s="17">
        <v>1.4084507042253521E-2</v>
      </c>
      <c r="H53" s="18">
        <v>-0.2068965517241379</v>
      </c>
      <c r="I53" s="16">
        <v>7</v>
      </c>
      <c r="J53" s="18">
        <v>2.2857142857142856</v>
      </c>
      <c r="K53" s="16">
        <v>170</v>
      </c>
      <c r="L53" s="17">
        <v>8.7597258721080016E-3</v>
      </c>
      <c r="M53" s="16">
        <v>223</v>
      </c>
      <c r="N53" s="17">
        <v>1.4166825487580205E-2</v>
      </c>
      <c r="O53" s="18">
        <v>-0.2376681614349776</v>
      </c>
    </row>
    <row r="54" spans="2:15" ht="15" thickBot="1">
      <c r="B54" s="56"/>
      <c r="C54" s="11" t="s">
        <v>29</v>
      </c>
      <c r="D54" s="12">
        <v>1</v>
      </c>
      <c r="E54" s="13">
        <v>4.3233895373973193E-4</v>
      </c>
      <c r="F54" s="12">
        <v>0</v>
      </c>
      <c r="G54" s="13">
        <v>0</v>
      </c>
      <c r="H54" s="14"/>
      <c r="I54" s="12">
        <v>0</v>
      </c>
      <c r="J54" s="14"/>
      <c r="K54" s="12">
        <v>2</v>
      </c>
      <c r="L54" s="13">
        <v>1.0305559849538827E-4</v>
      </c>
      <c r="M54" s="12">
        <v>0</v>
      </c>
      <c r="N54" s="13">
        <v>0</v>
      </c>
      <c r="O54" s="14"/>
    </row>
    <row r="55" spans="2:15" ht="15" thickBot="1">
      <c r="B55" s="19" t="s">
        <v>34</v>
      </c>
      <c r="C55" s="19" t="s">
        <v>30</v>
      </c>
      <c r="D55" s="20">
        <v>2313</v>
      </c>
      <c r="E55" s="21">
        <v>1</v>
      </c>
      <c r="F55" s="20">
        <v>2059</v>
      </c>
      <c r="G55" s="21">
        <v>1</v>
      </c>
      <c r="H55" s="22">
        <v>0.1233608547838756</v>
      </c>
      <c r="I55" s="20">
        <v>1154</v>
      </c>
      <c r="J55" s="21">
        <v>1.0043327556325825</v>
      </c>
      <c r="K55" s="20">
        <v>19407</v>
      </c>
      <c r="L55" s="21">
        <v>1</v>
      </c>
      <c r="M55" s="20">
        <v>15741</v>
      </c>
      <c r="N55" s="21">
        <v>1</v>
      </c>
      <c r="O55" s="22">
        <v>0.23289498761196881</v>
      </c>
    </row>
    <row r="56" spans="2:15" ht="15" thickBot="1">
      <c r="B56" s="19" t="s">
        <v>44</v>
      </c>
      <c r="C56" s="19" t="s">
        <v>30</v>
      </c>
      <c r="D56" s="20">
        <v>2</v>
      </c>
      <c r="E56" s="21">
        <v>1</v>
      </c>
      <c r="F56" s="20">
        <v>2</v>
      </c>
      <c r="G56" s="21">
        <v>1</v>
      </c>
      <c r="H56" s="22">
        <v>0</v>
      </c>
      <c r="I56" s="20">
        <v>4</v>
      </c>
      <c r="J56" s="21">
        <v>-0.5</v>
      </c>
      <c r="K56" s="20">
        <v>19</v>
      </c>
      <c r="L56" s="21">
        <v>1</v>
      </c>
      <c r="M56" s="20">
        <v>12</v>
      </c>
      <c r="N56" s="21">
        <v>1</v>
      </c>
      <c r="O56" s="22">
        <v>0.58333333333333326</v>
      </c>
    </row>
    <row r="57" spans="2:15" ht="15" thickBot="1">
      <c r="B57" s="104"/>
      <c r="C57" s="105" t="s">
        <v>30</v>
      </c>
      <c r="D57" s="23">
        <v>2315</v>
      </c>
      <c r="E57" s="24">
        <v>1</v>
      </c>
      <c r="F57" s="23">
        <v>2061</v>
      </c>
      <c r="G57" s="24">
        <v>1</v>
      </c>
      <c r="H57" s="25">
        <v>0.12324114507520623</v>
      </c>
      <c r="I57" s="23">
        <v>1158</v>
      </c>
      <c r="J57" s="25">
        <v>0.99913644214162356</v>
      </c>
      <c r="K57" s="23">
        <v>19426</v>
      </c>
      <c r="L57" s="24">
        <v>1</v>
      </c>
      <c r="M57" s="23">
        <v>15754</v>
      </c>
      <c r="N57" s="24">
        <v>1</v>
      </c>
      <c r="O57" s="25">
        <v>0.23308366129237013</v>
      </c>
    </row>
    <row r="58" spans="2:15">
      <c r="B58" s="65" t="s">
        <v>56</v>
      </c>
      <c r="C58" s="26"/>
      <c r="D58" s="1"/>
      <c r="E58" s="1"/>
      <c r="F58" s="1"/>
      <c r="G58" s="1"/>
      <c r="H58" s="59"/>
      <c r="I58" s="59"/>
      <c r="J58" s="59"/>
    </row>
    <row r="59" spans="2:15">
      <c r="B59" s="66" t="s">
        <v>57</v>
      </c>
      <c r="C59" s="1"/>
      <c r="D59" s="1"/>
      <c r="E59" s="1"/>
      <c r="F59" s="1"/>
      <c r="G59" s="1"/>
    </row>
    <row r="61" spans="2:15">
      <c r="B61" s="81" t="s">
        <v>42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</row>
    <row r="62" spans="2:15" ht="15" customHeight="1" thickBot="1">
      <c r="B62" s="82" t="s">
        <v>43</v>
      </c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</row>
    <row r="63" spans="2:15">
      <c r="B63" s="112" t="s">
        <v>21</v>
      </c>
      <c r="C63" s="114" t="s">
        <v>1</v>
      </c>
      <c r="D63" s="116" t="s">
        <v>100</v>
      </c>
      <c r="E63" s="91"/>
      <c r="F63" s="91"/>
      <c r="G63" s="91"/>
      <c r="H63" s="90"/>
      <c r="I63" s="89" t="s">
        <v>98</v>
      </c>
      <c r="J63" s="90"/>
      <c r="K63" s="89" t="s">
        <v>102</v>
      </c>
      <c r="L63" s="91"/>
      <c r="M63" s="91"/>
      <c r="N63" s="91"/>
      <c r="O63" s="92"/>
    </row>
    <row r="64" spans="2:15" ht="15" thickBot="1">
      <c r="B64" s="113"/>
      <c r="C64" s="115"/>
      <c r="D64" s="100" t="s">
        <v>101</v>
      </c>
      <c r="E64" s="94"/>
      <c r="F64" s="94"/>
      <c r="G64" s="94"/>
      <c r="H64" s="101"/>
      <c r="I64" s="93" t="s">
        <v>99</v>
      </c>
      <c r="J64" s="101"/>
      <c r="K64" s="93" t="s">
        <v>103</v>
      </c>
      <c r="L64" s="94"/>
      <c r="M64" s="94"/>
      <c r="N64" s="94"/>
      <c r="O64" s="95"/>
    </row>
    <row r="65" spans="2:15" ht="15" customHeight="1">
      <c r="B65" s="113"/>
      <c r="C65" s="115"/>
      <c r="D65" s="96">
        <v>2026</v>
      </c>
      <c r="E65" s="97"/>
      <c r="F65" s="96">
        <v>2025</v>
      </c>
      <c r="G65" s="97"/>
      <c r="H65" s="85" t="s">
        <v>22</v>
      </c>
      <c r="I65" s="87">
        <v>2026</v>
      </c>
      <c r="J65" s="87" t="s">
        <v>104</v>
      </c>
      <c r="K65" s="96">
        <v>2026</v>
      </c>
      <c r="L65" s="97"/>
      <c r="M65" s="96">
        <v>2025</v>
      </c>
      <c r="N65" s="97"/>
      <c r="O65" s="85" t="s">
        <v>22</v>
      </c>
    </row>
    <row r="66" spans="2:15" ht="15" customHeight="1" thickBot="1">
      <c r="B66" s="108" t="s">
        <v>21</v>
      </c>
      <c r="C66" s="110" t="s">
        <v>24</v>
      </c>
      <c r="D66" s="98"/>
      <c r="E66" s="99"/>
      <c r="F66" s="98"/>
      <c r="G66" s="99"/>
      <c r="H66" s="86"/>
      <c r="I66" s="88"/>
      <c r="J66" s="88"/>
      <c r="K66" s="98"/>
      <c r="L66" s="99"/>
      <c r="M66" s="98"/>
      <c r="N66" s="99"/>
      <c r="O66" s="86"/>
    </row>
    <row r="67" spans="2:15" ht="15" customHeight="1">
      <c r="B67" s="108"/>
      <c r="C67" s="110"/>
      <c r="D67" s="4" t="s">
        <v>25</v>
      </c>
      <c r="E67" s="5" t="s">
        <v>2</v>
      </c>
      <c r="F67" s="4" t="s">
        <v>25</v>
      </c>
      <c r="G67" s="5" t="s">
        <v>2</v>
      </c>
      <c r="H67" s="83" t="s">
        <v>26</v>
      </c>
      <c r="I67" s="6" t="s">
        <v>25</v>
      </c>
      <c r="J67" s="102" t="s">
        <v>105</v>
      </c>
      <c r="K67" s="4" t="s">
        <v>25</v>
      </c>
      <c r="L67" s="5" t="s">
        <v>2</v>
      </c>
      <c r="M67" s="4" t="s">
        <v>25</v>
      </c>
      <c r="N67" s="5" t="s">
        <v>2</v>
      </c>
      <c r="O67" s="83" t="s">
        <v>26</v>
      </c>
    </row>
    <row r="68" spans="2:15" ht="26.25" thickBot="1">
      <c r="B68" s="109"/>
      <c r="C68" s="111"/>
      <c r="D68" s="7" t="s">
        <v>27</v>
      </c>
      <c r="E68" s="8" t="s">
        <v>28</v>
      </c>
      <c r="F68" s="7" t="s">
        <v>27</v>
      </c>
      <c r="G68" s="8" t="s">
        <v>28</v>
      </c>
      <c r="H68" s="84"/>
      <c r="I68" s="9" t="s">
        <v>27</v>
      </c>
      <c r="J68" s="103"/>
      <c r="K68" s="7" t="s">
        <v>27</v>
      </c>
      <c r="L68" s="8" t="s">
        <v>28</v>
      </c>
      <c r="M68" s="7" t="s">
        <v>27</v>
      </c>
      <c r="N68" s="8" t="s">
        <v>28</v>
      </c>
      <c r="O68" s="84"/>
    </row>
    <row r="69" spans="2:15" ht="15" thickBot="1">
      <c r="B69" s="51"/>
      <c r="C69" s="11" t="s">
        <v>12</v>
      </c>
      <c r="D69" s="12">
        <v>205</v>
      </c>
      <c r="E69" s="13">
        <v>0.26383526383526384</v>
      </c>
      <c r="F69" s="12">
        <v>133</v>
      </c>
      <c r="G69" s="13">
        <v>0.19247467438494936</v>
      </c>
      <c r="H69" s="14">
        <v>0.54135338345864659</v>
      </c>
      <c r="I69" s="12">
        <v>162</v>
      </c>
      <c r="J69" s="14">
        <v>0.26543209876543217</v>
      </c>
      <c r="K69" s="12">
        <v>1521</v>
      </c>
      <c r="L69" s="13">
        <v>0.22473404255319149</v>
      </c>
      <c r="M69" s="12">
        <v>1186</v>
      </c>
      <c r="N69" s="13">
        <v>0.19859343603482921</v>
      </c>
      <c r="O69" s="14">
        <v>0.28246205733558183</v>
      </c>
    </row>
    <row r="70" spans="2:15" ht="15" thickBot="1">
      <c r="B70" s="52"/>
      <c r="C70" s="15" t="s">
        <v>4</v>
      </c>
      <c r="D70" s="16">
        <v>166</v>
      </c>
      <c r="E70" s="17">
        <v>0.21364221364221364</v>
      </c>
      <c r="F70" s="16">
        <v>103</v>
      </c>
      <c r="G70" s="17">
        <v>0.14905933429811866</v>
      </c>
      <c r="H70" s="18">
        <v>0.61165048543689315</v>
      </c>
      <c r="I70" s="16">
        <v>122</v>
      </c>
      <c r="J70" s="18">
        <v>0.36065573770491799</v>
      </c>
      <c r="K70" s="16">
        <v>1247</v>
      </c>
      <c r="L70" s="17">
        <v>0.18424940898345155</v>
      </c>
      <c r="M70" s="16">
        <v>1057</v>
      </c>
      <c r="N70" s="17">
        <v>0.17699263228399195</v>
      </c>
      <c r="O70" s="18">
        <v>0.17975402081362346</v>
      </c>
    </row>
    <row r="71" spans="2:15" ht="15" thickBot="1">
      <c r="B71" s="52"/>
      <c r="C71" s="11" t="s">
        <v>9</v>
      </c>
      <c r="D71" s="12">
        <v>147</v>
      </c>
      <c r="E71" s="13">
        <v>0.1891891891891892</v>
      </c>
      <c r="F71" s="12">
        <v>120</v>
      </c>
      <c r="G71" s="13">
        <v>0.17366136034732271</v>
      </c>
      <c r="H71" s="14">
        <v>0.22500000000000009</v>
      </c>
      <c r="I71" s="12">
        <v>133</v>
      </c>
      <c r="J71" s="14">
        <v>0.10526315789473695</v>
      </c>
      <c r="K71" s="12">
        <v>1036</v>
      </c>
      <c r="L71" s="13">
        <v>0.15307328605200946</v>
      </c>
      <c r="M71" s="12">
        <v>1005</v>
      </c>
      <c r="N71" s="13">
        <v>0.16828533154722036</v>
      </c>
      <c r="O71" s="14">
        <v>3.0845771144278666E-2</v>
      </c>
    </row>
    <row r="72" spans="2:15" ht="15" thickBot="1">
      <c r="B72" s="52"/>
      <c r="C72" s="53" t="s">
        <v>10</v>
      </c>
      <c r="D72" s="16">
        <v>68</v>
      </c>
      <c r="E72" s="17">
        <v>8.7516087516087512E-2</v>
      </c>
      <c r="F72" s="16">
        <v>100</v>
      </c>
      <c r="G72" s="17">
        <v>0.14471780028943559</v>
      </c>
      <c r="H72" s="18">
        <v>-0.31999999999999995</v>
      </c>
      <c r="I72" s="16">
        <v>94</v>
      </c>
      <c r="J72" s="18">
        <v>-0.27659574468085102</v>
      </c>
      <c r="K72" s="16">
        <v>991</v>
      </c>
      <c r="L72" s="17">
        <v>0.1464243498817967</v>
      </c>
      <c r="M72" s="16">
        <v>828</v>
      </c>
      <c r="N72" s="17">
        <v>0.13864701942397856</v>
      </c>
      <c r="O72" s="18">
        <v>0.1968599033816425</v>
      </c>
    </row>
    <row r="73" spans="2:15" ht="15" thickBot="1">
      <c r="B73" s="52"/>
      <c r="C73" s="54" t="s">
        <v>8</v>
      </c>
      <c r="D73" s="12">
        <v>53</v>
      </c>
      <c r="E73" s="13">
        <v>6.8211068211068204E-2</v>
      </c>
      <c r="F73" s="12">
        <v>61</v>
      </c>
      <c r="G73" s="13">
        <v>8.8277858176555715E-2</v>
      </c>
      <c r="H73" s="14">
        <v>-0.13114754098360659</v>
      </c>
      <c r="I73" s="12">
        <v>47</v>
      </c>
      <c r="J73" s="14">
        <v>0.12765957446808507</v>
      </c>
      <c r="K73" s="12">
        <v>657</v>
      </c>
      <c r="L73" s="13">
        <v>9.7074468085106377E-2</v>
      </c>
      <c r="M73" s="12">
        <v>733</v>
      </c>
      <c r="N73" s="13">
        <v>0.12273945077026122</v>
      </c>
      <c r="O73" s="14">
        <v>-0.10368349249658937</v>
      </c>
    </row>
    <row r="74" spans="2:15" ht="15" thickBot="1">
      <c r="B74" s="52"/>
      <c r="C74" s="55" t="s">
        <v>3</v>
      </c>
      <c r="D74" s="16">
        <v>56</v>
      </c>
      <c r="E74" s="17">
        <v>7.2072072072072071E-2</v>
      </c>
      <c r="F74" s="16">
        <v>72</v>
      </c>
      <c r="G74" s="17">
        <v>0.10419681620839363</v>
      </c>
      <c r="H74" s="18">
        <v>-0.22222222222222221</v>
      </c>
      <c r="I74" s="16">
        <v>57</v>
      </c>
      <c r="J74" s="18">
        <v>-1.7543859649122862E-2</v>
      </c>
      <c r="K74" s="16">
        <v>571</v>
      </c>
      <c r="L74" s="17">
        <v>8.4367612293144212E-2</v>
      </c>
      <c r="M74" s="16">
        <v>505</v>
      </c>
      <c r="N74" s="17">
        <v>8.4561286001339581E-2</v>
      </c>
      <c r="O74" s="18">
        <v>0.13069306930693059</v>
      </c>
    </row>
    <row r="75" spans="2:15" ht="15" thickBot="1">
      <c r="B75" s="52"/>
      <c r="C75" s="11" t="s">
        <v>11</v>
      </c>
      <c r="D75" s="12">
        <v>54</v>
      </c>
      <c r="E75" s="13">
        <v>6.9498069498069498E-2</v>
      </c>
      <c r="F75" s="12">
        <v>58</v>
      </c>
      <c r="G75" s="13">
        <v>8.3936324167872653E-2</v>
      </c>
      <c r="H75" s="14">
        <v>-6.8965517241379337E-2</v>
      </c>
      <c r="I75" s="12">
        <v>40</v>
      </c>
      <c r="J75" s="14">
        <v>0.35000000000000009</v>
      </c>
      <c r="K75" s="12">
        <v>439</v>
      </c>
      <c r="L75" s="13">
        <v>6.4864066193853431E-2</v>
      </c>
      <c r="M75" s="12">
        <v>345</v>
      </c>
      <c r="N75" s="13">
        <v>5.7769591426657739E-2</v>
      </c>
      <c r="O75" s="14">
        <v>0.27246376811594208</v>
      </c>
    </row>
    <row r="76" spans="2:15" ht="15" thickBot="1">
      <c r="B76" s="19"/>
      <c r="C76" s="19" t="s">
        <v>29</v>
      </c>
      <c r="D76" s="20">
        <f>+D77-SUM(D69:D75)</f>
        <v>28</v>
      </c>
      <c r="E76" s="21">
        <f>+E77-SUM(E69:E75)</f>
        <v>3.603603603603589E-2</v>
      </c>
      <c r="F76" s="20">
        <f>+F77-SUM(F69:F75)</f>
        <v>44</v>
      </c>
      <c r="G76" s="21">
        <f>+G77-SUM(G69:G75)</f>
        <v>6.3675832127351617E-2</v>
      </c>
      <c r="H76" s="22">
        <f>+D76/F76-1</f>
        <v>-0.36363636363636365</v>
      </c>
      <c r="I76" s="20">
        <f>+I77-SUM(I69:I75)</f>
        <v>29</v>
      </c>
      <c r="J76" s="21">
        <f>+D76/I76-1</f>
        <v>-3.4482758620689613E-2</v>
      </c>
      <c r="K76" s="20">
        <f>+K77-SUM(K69:K75)</f>
        <v>306</v>
      </c>
      <c r="L76" s="21">
        <f>+L77-SUM(L69:L75)</f>
        <v>4.5212765957446721E-2</v>
      </c>
      <c r="M76" s="20">
        <f>+M77-SUM(M69:M75)</f>
        <v>313</v>
      </c>
      <c r="N76" s="21">
        <f>+N77-SUM(N69:N75)</f>
        <v>5.2411252511721407E-2</v>
      </c>
      <c r="O76" s="22">
        <f>+K76/M76-1</f>
        <v>-2.2364217252396124E-2</v>
      </c>
    </row>
    <row r="77" spans="2:15" ht="15" thickBot="1">
      <c r="B77" s="104"/>
      <c r="C77" s="105" t="s">
        <v>30</v>
      </c>
      <c r="D77" s="23">
        <v>777</v>
      </c>
      <c r="E77" s="24">
        <v>1</v>
      </c>
      <c r="F77" s="23">
        <v>691</v>
      </c>
      <c r="G77" s="24">
        <v>1</v>
      </c>
      <c r="H77" s="25">
        <v>0.12445730824891466</v>
      </c>
      <c r="I77" s="23">
        <v>684</v>
      </c>
      <c r="J77" s="25">
        <v>0.13596491228070184</v>
      </c>
      <c r="K77" s="23">
        <v>6768</v>
      </c>
      <c r="L77" s="24">
        <v>1</v>
      </c>
      <c r="M77" s="23">
        <v>5972</v>
      </c>
      <c r="N77" s="24">
        <v>1</v>
      </c>
      <c r="O77" s="25">
        <v>0.1332886805090423</v>
      </c>
    </row>
    <row r="78" spans="2:15">
      <c r="B78" s="26" t="s">
        <v>39</v>
      </c>
      <c r="C78" s="28"/>
      <c r="D78" s="28"/>
      <c r="E78" s="28"/>
      <c r="F78" s="28"/>
      <c r="G78" s="28"/>
      <c r="H78" s="28"/>
      <c r="I78" s="28"/>
      <c r="J78" s="28"/>
    </row>
    <row r="79" spans="2:15">
      <c r="B79" s="27"/>
    </row>
  </sheetData>
  <mergeCells count="72">
    <mergeCell ref="B77:C77"/>
    <mergeCell ref="B4:B6"/>
    <mergeCell ref="C4:C6"/>
    <mergeCell ref="D4:H4"/>
    <mergeCell ref="I4:J4"/>
    <mergeCell ref="B7:B9"/>
    <mergeCell ref="I6:I7"/>
    <mergeCell ref="J6:J7"/>
    <mergeCell ref="B30:C30"/>
    <mergeCell ref="B57:C57"/>
    <mergeCell ref="H39:H40"/>
    <mergeCell ref="I39:I40"/>
    <mergeCell ref="J39:J40"/>
    <mergeCell ref="B40:B42"/>
    <mergeCell ref="C40:C42"/>
    <mergeCell ref="D5:H5"/>
    <mergeCell ref="I5:J5"/>
    <mergeCell ref="B63:B65"/>
    <mergeCell ref="C63:C65"/>
    <mergeCell ref="I38:J38"/>
    <mergeCell ref="B37:B39"/>
    <mergeCell ref="C37:C39"/>
    <mergeCell ref="C7:C9"/>
    <mergeCell ref="H8:H9"/>
    <mergeCell ref="J8:J9"/>
    <mergeCell ref="D6:E7"/>
    <mergeCell ref="F6:G7"/>
    <mergeCell ref="H6:H7"/>
    <mergeCell ref="I37:J37"/>
    <mergeCell ref="H67:H68"/>
    <mergeCell ref="D37:H37"/>
    <mergeCell ref="D63:H63"/>
    <mergeCell ref="D64:H64"/>
    <mergeCell ref="D65:E66"/>
    <mergeCell ref="F65:G66"/>
    <mergeCell ref="H65:H66"/>
    <mergeCell ref="D38:H38"/>
    <mergeCell ref="H41:H42"/>
    <mergeCell ref="D39:E40"/>
    <mergeCell ref="F39:G40"/>
    <mergeCell ref="O67:O68"/>
    <mergeCell ref="O41:O42"/>
    <mergeCell ref="K63:O63"/>
    <mergeCell ref="K64:O64"/>
    <mergeCell ref="K65:L66"/>
    <mergeCell ref="M65:N66"/>
    <mergeCell ref="O65:O66"/>
    <mergeCell ref="B62:O62"/>
    <mergeCell ref="J41:J42"/>
    <mergeCell ref="J67:J68"/>
    <mergeCell ref="I63:J63"/>
    <mergeCell ref="I64:J64"/>
    <mergeCell ref="I65:I66"/>
    <mergeCell ref="J65:J66"/>
    <mergeCell ref="B66:B68"/>
    <mergeCell ref="C66:C68"/>
    <mergeCell ref="B2:O2"/>
    <mergeCell ref="B3:O3"/>
    <mergeCell ref="B35:O35"/>
    <mergeCell ref="B36:O36"/>
    <mergeCell ref="B61:O61"/>
    <mergeCell ref="O8:O9"/>
    <mergeCell ref="K37:O37"/>
    <mergeCell ref="K38:O38"/>
    <mergeCell ref="K39:L40"/>
    <mergeCell ref="M39:N40"/>
    <mergeCell ref="O39:O40"/>
    <mergeCell ref="K4:O4"/>
    <mergeCell ref="K5:O5"/>
    <mergeCell ref="K6:L7"/>
    <mergeCell ref="M6:N7"/>
    <mergeCell ref="O6:O7"/>
  </mergeCells>
  <conditionalFormatting sqref="D43:J43">
    <cfRule type="cellIs" dxfId="42" priority="37" operator="equal">
      <formula>0</formula>
    </cfRule>
  </conditionalFormatting>
  <conditionalFormatting sqref="D10:O17">
    <cfRule type="cellIs" dxfId="41" priority="18" operator="equal">
      <formula>0</formula>
    </cfRule>
  </conditionalFormatting>
  <conditionalFormatting sqref="D19:O27">
    <cfRule type="cellIs" dxfId="40" priority="16" operator="equal">
      <formula>0</formula>
    </cfRule>
  </conditionalFormatting>
  <conditionalFormatting sqref="D44:O44">
    <cfRule type="cellIs" dxfId="39" priority="7" operator="equal">
      <formula>0</formula>
    </cfRule>
  </conditionalFormatting>
  <conditionalFormatting sqref="D46:O54">
    <cfRule type="cellIs" dxfId="38" priority="15" operator="equal">
      <formula>0</formula>
    </cfRule>
  </conditionalFormatting>
  <conditionalFormatting sqref="D69:O75">
    <cfRule type="cellIs" dxfId="37" priority="2" operator="equal">
      <formula>0</formula>
    </cfRule>
  </conditionalFormatting>
  <conditionalFormatting sqref="H10:H29 J19:J27">
    <cfRule type="cellIs" dxfId="36" priority="46" operator="lessThan">
      <formula>0</formula>
    </cfRule>
  </conditionalFormatting>
  <conditionalFormatting sqref="H43:H56">
    <cfRule type="cellIs" dxfId="35" priority="24" operator="lessThan">
      <formula>0</formula>
    </cfRule>
  </conditionalFormatting>
  <conditionalFormatting sqref="H69:H76">
    <cfRule type="cellIs" dxfId="34" priority="3" operator="lessThan">
      <formula>0</formula>
    </cfRule>
  </conditionalFormatting>
  <conditionalFormatting sqref="J10:J17">
    <cfRule type="cellIs" dxfId="33" priority="56" operator="lessThan">
      <formula>0</formula>
    </cfRule>
  </conditionalFormatting>
  <conditionalFormatting sqref="J43:J44">
    <cfRule type="cellIs" dxfId="32" priority="8" operator="lessThan">
      <formula>0</formula>
    </cfRule>
  </conditionalFormatting>
  <conditionalFormatting sqref="J46:J54">
    <cfRule type="cellIs" dxfId="31" priority="30" operator="lessThan">
      <formula>0</formula>
    </cfRule>
  </conditionalFormatting>
  <conditionalFormatting sqref="J69:J75">
    <cfRule type="cellIs" dxfId="30" priority="4" operator="lessThan">
      <formula>0</formula>
    </cfRule>
  </conditionalFormatting>
  <conditionalFormatting sqref="O10:O29">
    <cfRule type="cellIs" dxfId="29" priority="17" operator="lessThan">
      <formula>0</formula>
    </cfRule>
  </conditionalFormatting>
  <conditionalFormatting sqref="O44:O56">
    <cfRule type="cellIs" dxfId="28" priority="14" operator="lessThan">
      <formula>0</formula>
    </cfRule>
  </conditionalFormatting>
  <conditionalFormatting sqref="O69:O76">
    <cfRule type="cellIs" dxfId="27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O22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9.140625" style="35" customWidth="1"/>
    <col min="3" max="3" width="18.42578125" style="35" customWidth="1"/>
    <col min="4" max="9" width="9" style="35" customWidth="1"/>
    <col min="10" max="10" width="11.85546875" style="35" customWidth="1"/>
    <col min="11" max="14" width="9.140625" style="35"/>
    <col min="15" max="15" width="13" style="35" customWidth="1"/>
    <col min="16" max="16384" width="9.140625" style="35"/>
  </cols>
  <sheetData>
    <row r="1" spans="2:15">
      <c r="B1" s="35" t="s">
        <v>7</v>
      </c>
      <c r="E1" s="36"/>
      <c r="O1" s="37">
        <v>46301</v>
      </c>
    </row>
    <row r="2" spans="2:15">
      <c r="B2" s="81" t="s">
        <v>32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ht="15" customHeight="1" thickBot="1">
      <c r="B3" s="82" t="s">
        <v>31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5" ht="15" customHeight="1">
      <c r="B4" s="112" t="s">
        <v>0</v>
      </c>
      <c r="C4" s="114" t="s">
        <v>1</v>
      </c>
      <c r="D4" s="116" t="s">
        <v>100</v>
      </c>
      <c r="E4" s="91"/>
      <c r="F4" s="91"/>
      <c r="G4" s="91"/>
      <c r="H4" s="90"/>
      <c r="I4" s="89" t="s">
        <v>98</v>
      </c>
      <c r="J4" s="90"/>
      <c r="K4" s="89" t="s">
        <v>102</v>
      </c>
      <c r="L4" s="91"/>
      <c r="M4" s="91"/>
      <c r="N4" s="91"/>
      <c r="O4" s="92"/>
    </row>
    <row r="5" spans="2:15" ht="15" thickBot="1">
      <c r="B5" s="113"/>
      <c r="C5" s="115"/>
      <c r="D5" s="100" t="s">
        <v>101</v>
      </c>
      <c r="E5" s="94"/>
      <c r="F5" s="94"/>
      <c r="G5" s="94"/>
      <c r="H5" s="101"/>
      <c r="I5" s="93" t="s">
        <v>99</v>
      </c>
      <c r="J5" s="101"/>
      <c r="K5" s="93" t="s">
        <v>103</v>
      </c>
      <c r="L5" s="94"/>
      <c r="M5" s="94"/>
      <c r="N5" s="94"/>
      <c r="O5" s="95"/>
    </row>
    <row r="6" spans="2:15" ht="19.5" customHeight="1">
      <c r="B6" s="113"/>
      <c r="C6" s="115"/>
      <c r="D6" s="96">
        <v>2026</v>
      </c>
      <c r="E6" s="97"/>
      <c r="F6" s="96">
        <v>2025</v>
      </c>
      <c r="G6" s="97"/>
      <c r="H6" s="85" t="s">
        <v>22</v>
      </c>
      <c r="I6" s="87">
        <v>2026</v>
      </c>
      <c r="J6" s="87" t="s">
        <v>104</v>
      </c>
      <c r="K6" s="96">
        <v>2026</v>
      </c>
      <c r="L6" s="97"/>
      <c r="M6" s="96">
        <v>2025</v>
      </c>
      <c r="N6" s="97"/>
      <c r="O6" s="85" t="s">
        <v>22</v>
      </c>
    </row>
    <row r="7" spans="2:15" ht="19.5" customHeight="1" thickBot="1">
      <c r="B7" s="108" t="s">
        <v>23</v>
      </c>
      <c r="C7" s="110" t="s">
        <v>24</v>
      </c>
      <c r="D7" s="98"/>
      <c r="E7" s="99"/>
      <c r="F7" s="98"/>
      <c r="G7" s="99"/>
      <c r="H7" s="86"/>
      <c r="I7" s="88"/>
      <c r="J7" s="88"/>
      <c r="K7" s="98"/>
      <c r="L7" s="99"/>
      <c r="M7" s="98"/>
      <c r="N7" s="99"/>
      <c r="O7" s="86"/>
    </row>
    <row r="8" spans="2:15" ht="15" customHeight="1">
      <c r="B8" s="108"/>
      <c r="C8" s="110"/>
      <c r="D8" s="4" t="s">
        <v>25</v>
      </c>
      <c r="E8" s="5" t="s">
        <v>2</v>
      </c>
      <c r="F8" s="4" t="s">
        <v>25</v>
      </c>
      <c r="G8" s="5" t="s">
        <v>2</v>
      </c>
      <c r="H8" s="83" t="s">
        <v>26</v>
      </c>
      <c r="I8" s="6" t="s">
        <v>25</v>
      </c>
      <c r="J8" s="102" t="s">
        <v>105</v>
      </c>
      <c r="K8" s="4" t="s">
        <v>25</v>
      </c>
      <c r="L8" s="5" t="s">
        <v>2</v>
      </c>
      <c r="M8" s="4" t="s">
        <v>25</v>
      </c>
      <c r="N8" s="5" t="s">
        <v>2</v>
      </c>
      <c r="O8" s="83" t="s">
        <v>26</v>
      </c>
    </row>
    <row r="9" spans="2:15" ht="15" customHeight="1" thickBot="1">
      <c r="B9" s="109"/>
      <c r="C9" s="111"/>
      <c r="D9" s="7" t="s">
        <v>27</v>
      </c>
      <c r="E9" s="8" t="s">
        <v>28</v>
      </c>
      <c r="F9" s="7" t="s">
        <v>27</v>
      </c>
      <c r="G9" s="8" t="s">
        <v>28</v>
      </c>
      <c r="H9" s="84"/>
      <c r="I9" s="9" t="s">
        <v>27</v>
      </c>
      <c r="J9" s="103"/>
      <c r="K9" s="7" t="s">
        <v>27</v>
      </c>
      <c r="L9" s="8" t="s">
        <v>28</v>
      </c>
      <c r="M9" s="7" t="s">
        <v>27</v>
      </c>
      <c r="N9" s="8" t="s">
        <v>28</v>
      </c>
      <c r="O9" s="84"/>
    </row>
    <row r="10" spans="2:15" ht="15" thickBot="1">
      <c r="B10" s="10">
        <v>1</v>
      </c>
      <c r="C10" s="11" t="s">
        <v>9</v>
      </c>
      <c r="D10" s="12">
        <v>73</v>
      </c>
      <c r="E10" s="13">
        <v>0.32882882882882886</v>
      </c>
      <c r="F10" s="12">
        <v>81</v>
      </c>
      <c r="G10" s="13">
        <v>0.4175257731958763</v>
      </c>
      <c r="H10" s="14">
        <v>-9.8765432098765427E-2</v>
      </c>
      <c r="I10" s="12">
        <v>104</v>
      </c>
      <c r="J10" s="14">
        <v>-0.29807692307692313</v>
      </c>
      <c r="K10" s="12">
        <v>910</v>
      </c>
      <c r="L10" s="13">
        <v>0.29288702928870292</v>
      </c>
      <c r="M10" s="12">
        <v>768</v>
      </c>
      <c r="N10" s="13">
        <v>0.41671188279978294</v>
      </c>
      <c r="O10" s="14">
        <v>0.18489583333333326</v>
      </c>
    </row>
    <row r="11" spans="2:15" ht="15" thickBot="1">
      <c r="B11" s="50">
        <v>2</v>
      </c>
      <c r="C11" s="15" t="s">
        <v>40</v>
      </c>
      <c r="D11" s="16">
        <v>58</v>
      </c>
      <c r="E11" s="17">
        <v>0.26126126126126126</v>
      </c>
      <c r="F11" s="16">
        <v>13</v>
      </c>
      <c r="G11" s="17">
        <v>6.7010309278350513E-2</v>
      </c>
      <c r="H11" s="18">
        <v>3.4615384615384617</v>
      </c>
      <c r="I11" s="16">
        <v>101</v>
      </c>
      <c r="J11" s="18">
        <v>-0.42574257425742579</v>
      </c>
      <c r="K11" s="16">
        <v>820</v>
      </c>
      <c r="L11" s="17">
        <v>0.26392018023817188</v>
      </c>
      <c r="M11" s="16">
        <v>142</v>
      </c>
      <c r="N11" s="17">
        <v>7.7048290830168203E-2</v>
      </c>
      <c r="O11" s="18">
        <v>4.774647887323944</v>
      </c>
    </row>
    <row r="12" spans="2:15" ht="15" thickBot="1">
      <c r="B12" s="10">
        <v>3</v>
      </c>
      <c r="C12" s="11" t="s">
        <v>12</v>
      </c>
      <c r="D12" s="12">
        <v>9</v>
      </c>
      <c r="E12" s="13">
        <v>4.0540540540540543E-2</v>
      </c>
      <c r="F12" s="12">
        <v>42</v>
      </c>
      <c r="G12" s="13">
        <v>0.21649484536082475</v>
      </c>
      <c r="H12" s="14">
        <v>-0.7857142857142857</v>
      </c>
      <c r="I12" s="12">
        <v>6</v>
      </c>
      <c r="J12" s="14">
        <v>0.5</v>
      </c>
      <c r="K12" s="12">
        <v>254</v>
      </c>
      <c r="L12" s="13">
        <v>8.1750885098165429E-2</v>
      </c>
      <c r="M12" s="12">
        <v>194</v>
      </c>
      <c r="N12" s="13">
        <v>0.10526315789473684</v>
      </c>
      <c r="O12" s="14">
        <v>0.30927835051546393</v>
      </c>
    </row>
    <row r="13" spans="2:15" ht="15" thickBot="1">
      <c r="B13" s="50">
        <v>4</v>
      </c>
      <c r="C13" s="15" t="s">
        <v>4</v>
      </c>
      <c r="D13" s="16">
        <v>5</v>
      </c>
      <c r="E13" s="17">
        <v>2.2522522522522521E-2</v>
      </c>
      <c r="F13" s="16">
        <v>13</v>
      </c>
      <c r="G13" s="17">
        <v>6.7010309278350513E-2</v>
      </c>
      <c r="H13" s="18">
        <v>-0.61538461538461542</v>
      </c>
      <c r="I13" s="16">
        <v>33</v>
      </c>
      <c r="J13" s="18">
        <v>-0.84848484848484851</v>
      </c>
      <c r="K13" s="16">
        <v>217</v>
      </c>
      <c r="L13" s="17">
        <v>6.9842291599613776E-2</v>
      </c>
      <c r="M13" s="16">
        <v>217</v>
      </c>
      <c r="N13" s="17">
        <v>0.11774281063483451</v>
      </c>
      <c r="O13" s="18">
        <v>0</v>
      </c>
    </row>
    <row r="14" spans="2:15" ht="15" thickBot="1">
      <c r="B14" s="10">
        <v>5</v>
      </c>
      <c r="C14" s="11" t="s">
        <v>16</v>
      </c>
      <c r="D14" s="12">
        <v>20</v>
      </c>
      <c r="E14" s="13">
        <v>9.0090090090090086E-2</v>
      </c>
      <c r="F14" s="12">
        <v>30</v>
      </c>
      <c r="G14" s="13">
        <v>0.15463917525773196</v>
      </c>
      <c r="H14" s="14">
        <v>-0.33333333333333337</v>
      </c>
      <c r="I14" s="12">
        <v>29</v>
      </c>
      <c r="J14" s="14">
        <v>-0.31034482758620685</v>
      </c>
      <c r="K14" s="12">
        <v>198</v>
      </c>
      <c r="L14" s="13">
        <v>6.3727067911168334E-2</v>
      </c>
      <c r="M14" s="12">
        <v>157</v>
      </c>
      <c r="N14" s="13">
        <v>8.518719479110147E-2</v>
      </c>
      <c r="O14" s="14">
        <v>0.26114649681528657</v>
      </c>
    </row>
    <row r="15" spans="2:15" ht="15" thickBot="1">
      <c r="B15" s="106" t="s">
        <v>41</v>
      </c>
      <c r="C15" s="107"/>
      <c r="D15" s="20">
        <f>SUM(D10:D14)</f>
        <v>165</v>
      </c>
      <c r="E15" s="21">
        <f>D15/D17</f>
        <v>0.7432432432432432</v>
      </c>
      <c r="F15" s="20">
        <f>SUM(F10:F14)</f>
        <v>179</v>
      </c>
      <c r="G15" s="21">
        <f>F15/F17</f>
        <v>0.92268041237113407</v>
      </c>
      <c r="H15" s="22">
        <f>D15/F15-1</f>
        <v>-7.8212290502793325E-2</v>
      </c>
      <c r="I15" s="20">
        <f>SUM(I10:I14)</f>
        <v>273</v>
      </c>
      <c r="J15" s="21">
        <f>D15/I15-1</f>
        <v>-0.39560439560439564</v>
      </c>
      <c r="K15" s="20">
        <f>SUM(K10:K14)</f>
        <v>2399</v>
      </c>
      <c r="L15" s="21">
        <f>K15/K17</f>
        <v>0.77212745413582229</v>
      </c>
      <c r="M15" s="20">
        <f>SUM(M10:M14)</f>
        <v>1478</v>
      </c>
      <c r="N15" s="21">
        <f>M15/M17</f>
        <v>0.80195333695062399</v>
      </c>
      <c r="O15" s="22">
        <f>K15/M15-1</f>
        <v>0.62313937753721249</v>
      </c>
    </row>
    <row r="16" spans="2:15" ht="15" thickBot="1">
      <c r="B16" s="106" t="s">
        <v>29</v>
      </c>
      <c r="C16" s="107"/>
      <c r="D16" s="20">
        <f>D17-D15</f>
        <v>57</v>
      </c>
      <c r="E16" s="21">
        <f t="shared" ref="E16:O16" si="0">E17-E15</f>
        <v>0.2567567567567568</v>
      </c>
      <c r="F16" s="33">
        <f t="shared" si="0"/>
        <v>15</v>
      </c>
      <c r="G16" s="21">
        <f t="shared" si="0"/>
        <v>7.7319587628865816E-2</v>
      </c>
      <c r="H16" s="22">
        <f t="shared" si="0"/>
        <v>0.22254218741000975</v>
      </c>
      <c r="I16" s="33">
        <f t="shared" si="0"/>
        <v>111</v>
      </c>
      <c r="J16" s="22">
        <f t="shared" si="0"/>
        <v>-2.6270604395604358E-2</v>
      </c>
      <c r="K16" s="33">
        <f t="shared" si="0"/>
        <v>708</v>
      </c>
      <c r="L16" s="21">
        <f t="shared" si="0"/>
        <v>0.22787254586417771</v>
      </c>
      <c r="M16" s="33">
        <f t="shared" si="0"/>
        <v>365</v>
      </c>
      <c r="N16" s="21">
        <f t="shared" si="0"/>
        <v>0.19804666304937624</v>
      </c>
      <c r="O16" s="22">
        <f t="shared" si="0"/>
        <v>6.2698929570763617E-2</v>
      </c>
    </row>
    <row r="17" spans="2:15" ht="15" thickBot="1">
      <c r="B17" s="104" t="s">
        <v>30</v>
      </c>
      <c r="C17" s="105"/>
      <c r="D17" s="23">
        <v>222</v>
      </c>
      <c r="E17" s="24">
        <v>1</v>
      </c>
      <c r="F17" s="23">
        <v>194</v>
      </c>
      <c r="G17" s="24">
        <v>0.99999999999999989</v>
      </c>
      <c r="H17" s="25">
        <v>0.14432989690721643</v>
      </c>
      <c r="I17" s="23">
        <v>384</v>
      </c>
      <c r="J17" s="25">
        <v>-0.421875</v>
      </c>
      <c r="K17" s="23">
        <v>3107</v>
      </c>
      <c r="L17" s="24">
        <v>1</v>
      </c>
      <c r="M17" s="23">
        <v>1843</v>
      </c>
      <c r="N17" s="24">
        <v>1.0000000000000002</v>
      </c>
      <c r="O17" s="25">
        <v>0.68583830710797611</v>
      </c>
    </row>
    <row r="18" spans="2:15">
      <c r="B18" s="63" t="s">
        <v>58</v>
      </c>
    </row>
    <row r="19" spans="2:15">
      <c r="B19" s="63" t="s">
        <v>65</v>
      </c>
    </row>
    <row r="20" spans="2:15">
      <c r="B20" s="66" t="s">
        <v>59</v>
      </c>
      <c r="C20" s="1"/>
      <c r="D20" s="1"/>
      <c r="E20" s="1"/>
      <c r="F20" s="1"/>
      <c r="G20" s="1"/>
    </row>
    <row r="21" spans="2:15">
      <c r="B21" s="67" t="s">
        <v>66</v>
      </c>
    </row>
    <row r="22" spans="2:15">
      <c r="B22" s="60"/>
    </row>
  </sheetData>
  <mergeCells count="26">
    <mergeCell ref="B17:C17"/>
    <mergeCell ref="B15:C15"/>
    <mergeCell ref="B16:C16"/>
    <mergeCell ref="D4:H4"/>
    <mergeCell ref="I4:J4"/>
    <mergeCell ref="F6:G7"/>
    <mergeCell ref="D5:H5"/>
    <mergeCell ref="I5:J5"/>
    <mergeCell ref="B4:B6"/>
    <mergeCell ref="C4:C6"/>
    <mergeCell ref="B7:B9"/>
    <mergeCell ref="C7:C9"/>
    <mergeCell ref="H8:H9"/>
    <mergeCell ref="J8:J9"/>
    <mergeCell ref="B2:O2"/>
    <mergeCell ref="B3:O3"/>
    <mergeCell ref="O8:O9"/>
    <mergeCell ref="I6:I7"/>
    <mergeCell ref="J6:J7"/>
    <mergeCell ref="D6:E7"/>
    <mergeCell ref="H6:H7"/>
    <mergeCell ref="K4:O4"/>
    <mergeCell ref="K5:O5"/>
    <mergeCell ref="K6:L7"/>
    <mergeCell ref="M6:N7"/>
    <mergeCell ref="O6:O7"/>
  </mergeCells>
  <phoneticPr fontId="4" type="noConversion"/>
  <conditionalFormatting sqref="D10:O14">
    <cfRule type="cellIs" dxfId="26" priority="2" operator="equal">
      <formula>0</formula>
    </cfRule>
  </conditionalFormatting>
  <conditionalFormatting sqref="H10:H16">
    <cfRule type="cellIs" dxfId="25" priority="3" operator="lessThan">
      <formula>0</formula>
    </cfRule>
  </conditionalFormatting>
  <conditionalFormatting sqref="J10:J14">
    <cfRule type="cellIs" dxfId="24" priority="9" operator="lessThan">
      <formula>0</formula>
    </cfRule>
  </conditionalFormatting>
  <conditionalFormatting sqref="J16">
    <cfRule type="cellIs" dxfId="23" priority="4" operator="lessThan">
      <formula>0</formula>
    </cfRule>
  </conditionalFormatting>
  <conditionalFormatting sqref="O10:O16">
    <cfRule type="cellIs" dxfId="22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2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69C77-FC4B-4E60-8943-CA0AF29471FB}">
  <sheetPr>
    <pageSetUpPr fitToPage="1"/>
  </sheetPr>
  <dimension ref="B1:V81"/>
  <sheetViews>
    <sheetView showGridLines="0" workbookViewId="0"/>
  </sheetViews>
  <sheetFormatPr defaultColWidth="9.140625" defaultRowHeight="14.25"/>
  <cols>
    <col min="1" max="1" width="2" style="1" customWidth="1"/>
    <col min="2" max="2" width="8.140625" style="1" customWidth="1"/>
    <col min="3" max="3" width="19.140625" style="1" customWidth="1"/>
    <col min="4" max="12" width="10.140625" style="1" customWidth="1"/>
    <col min="13" max="14" width="4.42578125" style="1" customWidth="1"/>
    <col min="15" max="15" width="13.140625" style="1" customWidth="1"/>
    <col min="16" max="16" width="19.140625" style="1" customWidth="1"/>
    <col min="17" max="17" width="10.42578125" style="1" customWidth="1"/>
    <col min="18" max="22" width="10.5703125" style="1" customWidth="1"/>
    <col min="23" max="23" width="11.85546875" style="1" customWidth="1"/>
    <col min="24" max="16384" width="9.140625" style="1"/>
  </cols>
  <sheetData>
    <row r="1" spans="2:22">
      <c r="B1" s="1" t="s">
        <v>7</v>
      </c>
      <c r="D1" s="2"/>
      <c r="O1" s="3"/>
      <c r="V1" s="75">
        <v>46300</v>
      </c>
    </row>
    <row r="2" spans="2:22" ht="14.45" customHeight="1">
      <c r="B2" s="81" t="s">
        <v>127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68"/>
      <c r="N2" s="26"/>
      <c r="O2" s="81" t="s">
        <v>79</v>
      </c>
      <c r="P2" s="81"/>
      <c r="Q2" s="81"/>
      <c r="R2" s="81"/>
      <c r="S2" s="81"/>
      <c r="T2" s="81"/>
      <c r="U2" s="81"/>
      <c r="V2" s="81"/>
    </row>
    <row r="3" spans="2:22" ht="14.45" customHeight="1">
      <c r="B3" s="119" t="s">
        <v>128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68"/>
      <c r="N3" s="26"/>
      <c r="O3" s="119" t="s">
        <v>80</v>
      </c>
      <c r="P3" s="119"/>
      <c r="Q3" s="119"/>
      <c r="R3" s="119"/>
      <c r="S3" s="119"/>
      <c r="T3" s="119"/>
      <c r="U3" s="119"/>
      <c r="V3" s="119"/>
    </row>
    <row r="4" spans="2:22" ht="14.45" customHeight="1" thickBot="1">
      <c r="B4" s="76"/>
      <c r="C4" s="76"/>
      <c r="D4" s="76"/>
      <c r="E4" s="76"/>
      <c r="F4" s="76"/>
      <c r="G4" s="76"/>
      <c r="H4" s="76"/>
      <c r="I4" s="76"/>
      <c r="J4" s="76"/>
      <c r="K4" s="28"/>
      <c r="L4" s="77" t="s">
        <v>73</v>
      </c>
      <c r="M4" s="68"/>
      <c r="O4" s="76"/>
      <c r="P4" s="76"/>
      <c r="Q4" s="76"/>
      <c r="R4" s="76"/>
      <c r="S4" s="76"/>
      <c r="T4" s="76"/>
      <c r="U4" s="28"/>
      <c r="V4" s="77" t="s">
        <v>73</v>
      </c>
    </row>
    <row r="5" spans="2:22" ht="15">
      <c r="B5" s="114" t="s">
        <v>0</v>
      </c>
      <c r="C5" s="114" t="s">
        <v>1</v>
      </c>
      <c r="D5" s="116" t="s">
        <v>100</v>
      </c>
      <c r="E5" s="91"/>
      <c r="F5" s="91"/>
      <c r="G5" s="91"/>
      <c r="H5" s="91"/>
      <c r="I5" s="92"/>
      <c r="J5" s="116" t="s">
        <v>98</v>
      </c>
      <c r="K5" s="91"/>
      <c r="L5" s="92"/>
      <c r="M5" s="68"/>
      <c r="O5" s="114" t="s">
        <v>0</v>
      </c>
      <c r="P5" s="114" t="s">
        <v>1</v>
      </c>
      <c r="Q5" s="116" t="s">
        <v>106</v>
      </c>
      <c r="R5" s="91"/>
      <c r="S5" s="91"/>
      <c r="T5" s="91"/>
      <c r="U5" s="91"/>
      <c r="V5" s="92"/>
    </row>
    <row r="6" spans="2:22" ht="14.45" customHeight="1" thickBot="1">
      <c r="B6" s="115"/>
      <c r="C6" s="115"/>
      <c r="D6" s="100" t="s">
        <v>101</v>
      </c>
      <c r="E6" s="94"/>
      <c r="F6" s="94"/>
      <c r="G6" s="94"/>
      <c r="H6" s="94"/>
      <c r="I6" s="95"/>
      <c r="J6" s="100" t="s">
        <v>99</v>
      </c>
      <c r="K6" s="94"/>
      <c r="L6" s="95"/>
      <c r="M6" s="68"/>
      <c r="O6" s="115"/>
      <c r="P6" s="115"/>
      <c r="Q6" s="100" t="s">
        <v>103</v>
      </c>
      <c r="R6" s="94"/>
      <c r="S6" s="94"/>
      <c r="T6" s="94"/>
      <c r="U6" s="94"/>
      <c r="V6" s="95"/>
    </row>
    <row r="7" spans="2:22" ht="14.45" customHeight="1">
      <c r="B7" s="115"/>
      <c r="C7" s="115"/>
      <c r="D7" s="96">
        <v>2026</v>
      </c>
      <c r="E7" s="97"/>
      <c r="F7" s="96">
        <v>2025</v>
      </c>
      <c r="G7" s="97"/>
      <c r="H7" s="85" t="s">
        <v>22</v>
      </c>
      <c r="I7" s="85" t="s">
        <v>46</v>
      </c>
      <c r="J7" s="85">
        <v>2026</v>
      </c>
      <c r="K7" s="85" t="s">
        <v>104</v>
      </c>
      <c r="L7" s="120" t="s">
        <v>107</v>
      </c>
      <c r="M7" s="68"/>
      <c r="O7" s="115"/>
      <c r="P7" s="115"/>
      <c r="Q7" s="96">
        <v>2026</v>
      </c>
      <c r="R7" s="97"/>
      <c r="S7" s="96">
        <v>2026</v>
      </c>
      <c r="T7" s="97"/>
      <c r="U7" s="85" t="s">
        <v>22</v>
      </c>
      <c r="V7" s="85" t="s">
        <v>74</v>
      </c>
    </row>
    <row r="8" spans="2:22" ht="14.45" customHeight="1" thickBot="1">
      <c r="B8" s="110" t="s">
        <v>23</v>
      </c>
      <c r="C8" s="110" t="s">
        <v>24</v>
      </c>
      <c r="D8" s="98"/>
      <c r="E8" s="99"/>
      <c r="F8" s="98"/>
      <c r="G8" s="99"/>
      <c r="H8" s="86"/>
      <c r="I8" s="86"/>
      <c r="J8" s="86"/>
      <c r="K8" s="86"/>
      <c r="L8" s="121"/>
      <c r="M8" s="68"/>
      <c r="O8" s="110" t="s">
        <v>23</v>
      </c>
      <c r="P8" s="110" t="s">
        <v>24</v>
      </c>
      <c r="Q8" s="98"/>
      <c r="R8" s="99"/>
      <c r="S8" s="98"/>
      <c r="T8" s="99"/>
      <c r="U8" s="86"/>
      <c r="V8" s="86"/>
    </row>
    <row r="9" spans="2:22" ht="14.45" customHeight="1">
      <c r="B9" s="110"/>
      <c r="C9" s="110"/>
      <c r="D9" s="4" t="s">
        <v>25</v>
      </c>
      <c r="E9" s="5" t="s">
        <v>2</v>
      </c>
      <c r="F9" s="4" t="s">
        <v>25</v>
      </c>
      <c r="G9" s="5" t="s">
        <v>2</v>
      </c>
      <c r="H9" s="83" t="s">
        <v>26</v>
      </c>
      <c r="I9" s="83" t="s">
        <v>47</v>
      </c>
      <c r="J9" s="83" t="s">
        <v>25</v>
      </c>
      <c r="K9" s="83" t="s">
        <v>105</v>
      </c>
      <c r="L9" s="122" t="s">
        <v>108</v>
      </c>
      <c r="M9" s="68"/>
      <c r="O9" s="110"/>
      <c r="P9" s="110"/>
      <c r="Q9" s="4" t="s">
        <v>25</v>
      </c>
      <c r="R9" s="5" t="s">
        <v>2</v>
      </c>
      <c r="S9" s="4" t="s">
        <v>25</v>
      </c>
      <c r="T9" s="5" t="s">
        <v>2</v>
      </c>
      <c r="U9" s="83" t="s">
        <v>26</v>
      </c>
      <c r="V9" s="83" t="s">
        <v>75</v>
      </c>
    </row>
    <row r="10" spans="2:22" ht="14.45" customHeight="1" thickBot="1">
      <c r="B10" s="111"/>
      <c r="C10" s="111"/>
      <c r="D10" s="7" t="s">
        <v>27</v>
      </c>
      <c r="E10" s="8" t="s">
        <v>28</v>
      </c>
      <c r="F10" s="7" t="s">
        <v>27</v>
      </c>
      <c r="G10" s="8" t="s">
        <v>28</v>
      </c>
      <c r="H10" s="84"/>
      <c r="I10" s="84"/>
      <c r="J10" s="84" t="s">
        <v>27</v>
      </c>
      <c r="K10" s="84"/>
      <c r="L10" s="123"/>
      <c r="M10" s="68"/>
      <c r="O10" s="111"/>
      <c r="P10" s="111"/>
      <c r="Q10" s="7" t="s">
        <v>27</v>
      </c>
      <c r="R10" s="8" t="s">
        <v>28</v>
      </c>
      <c r="S10" s="7" t="s">
        <v>27</v>
      </c>
      <c r="T10" s="8" t="s">
        <v>28</v>
      </c>
      <c r="U10" s="84"/>
      <c r="V10" s="84"/>
    </row>
    <row r="11" spans="2:22" ht="14.45" customHeight="1" thickBot="1">
      <c r="B11" s="10">
        <v>1</v>
      </c>
      <c r="C11" s="11" t="s">
        <v>11</v>
      </c>
      <c r="D11" s="12">
        <v>1142</v>
      </c>
      <c r="E11" s="13">
        <v>0.18614506927465363</v>
      </c>
      <c r="F11" s="12">
        <v>853</v>
      </c>
      <c r="G11" s="13">
        <v>0.1495179666958808</v>
      </c>
      <c r="H11" s="14">
        <v>0.33880422039859326</v>
      </c>
      <c r="I11" s="29">
        <v>2</v>
      </c>
      <c r="J11" s="12">
        <v>924</v>
      </c>
      <c r="K11" s="14">
        <v>0.23593073593073588</v>
      </c>
      <c r="L11" s="29">
        <v>0</v>
      </c>
      <c r="M11" s="68"/>
      <c r="O11" s="10">
        <v>1</v>
      </c>
      <c r="P11" s="11" t="s">
        <v>11</v>
      </c>
      <c r="Q11" s="12">
        <v>10402</v>
      </c>
      <c r="R11" s="13">
        <v>0.18775156579968594</v>
      </c>
      <c r="S11" s="12">
        <v>7392</v>
      </c>
      <c r="T11" s="13">
        <v>0.15035085935116443</v>
      </c>
      <c r="U11" s="14">
        <v>0.40719696969696972</v>
      </c>
      <c r="V11" s="29">
        <v>2</v>
      </c>
    </row>
    <row r="12" spans="2:22" ht="14.45" customHeight="1" thickBot="1">
      <c r="B12" s="69">
        <v>2</v>
      </c>
      <c r="C12" s="15" t="s">
        <v>38</v>
      </c>
      <c r="D12" s="16">
        <v>956</v>
      </c>
      <c r="E12" s="17">
        <v>0.15582722086389569</v>
      </c>
      <c r="F12" s="16">
        <v>985</v>
      </c>
      <c r="G12" s="17">
        <v>0.1726555652936021</v>
      </c>
      <c r="H12" s="18">
        <v>-2.9441624365482255E-2</v>
      </c>
      <c r="I12" s="30">
        <v>-1</v>
      </c>
      <c r="J12" s="16">
        <v>745</v>
      </c>
      <c r="K12" s="18">
        <v>0.28322147651006713</v>
      </c>
      <c r="L12" s="30">
        <v>0</v>
      </c>
      <c r="M12" s="68"/>
      <c r="O12" s="69">
        <v>2</v>
      </c>
      <c r="P12" s="15" t="s">
        <v>38</v>
      </c>
      <c r="Q12" s="16">
        <v>8487</v>
      </c>
      <c r="R12" s="17">
        <v>0.15318665054238939</v>
      </c>
      <c r="S12" s="16">
        <v>8507</v>
      </c>
      <c r="T12" s="17">
        <v>0.17302959422353301</v>
      </c>
      <c r="U12" s="18">
        <v>-2.351005054660904E-3</v>
      </c>
      <c r="V12" s="30">
        <v>-1</v>
      </c>
    </row>
    <row r="13" spans="2:22" ht="14.45" customHeight="1" thickBot="1">
      <c r="B13" s="10">
        <v>3</v>
      </c>
      <c r="C13" s="11" t="s">
        <v>16</v>
      </c>
      <c r="D13" s="12">
        <v>902</v>
      </c>
      <c r="E13" s="13">
        <v>0.14702526487367562</v>
      </c>
      <c r="F13" s="12">
        <v>878</v>
      </c>
      <c r="G13" s="13">
        <v>0.15390008764241894</v>
      </c>
      <c r="H13" s="14">
        <v>2.7334851936218652E-2</v>
      </c>
      <c r="I13" s="29">
        <v>-1</v>
      </c>
      <c r="J13" s="12">
        <v>733</v>
      </c>
      <c r="K13" s="14">
        <v>0.23055934515688947</v>
      </c>
      <c r="L13" s="29">
        <v>0</v>
      </c>
      <c r="M13" s="68"/>
      <c r="O13" s="10">
        <v>3</v>
      </c>
      <c r="P13" s="11" t="s">
        <v>16</v>
      </c>
      <c r="Q13" s="12">
        <v>7781</v>
      </c>
      <c r="R13" s="13">
        <v>0.14044365828565239</v>
      </c>
      <c r="S13" s="12">
        <v>7921</v>
      </c>
      <c r="T13" s="13">
        <v>0.16111054612020748</v>
      </c>
      <c r="U13" s="14">
        <v>-1.7674536043428835E-2</v>
      </c>
      <c r="V13" s="29">
        <v>-1</v>
      </c>
    </row>
    <row r="14" spans="2:22" ht="14.45" customHeight="1" thickBot="1">
      <c r="B14" s="69">
        <v>4</v>
      </c>
      <c r="C14" s="15" t="s">
        <v>17</v>
      </c>
      <c r="D14" s="16">
        <v>710</v>
      </c>
      <c r="E14" s="17">
        <v>0.11572942135289324</v>
      </c>
      <c r="F14" s="16">
        <v>648</v>
      </c>
      <c r="G14" s="17">
        <v>0.11358457493426818</v>
      </c>
      <c r="H14" s="18">
        <v>9.5679012345678993E-2</v>
      </c>
      <c r="I14" s="30">
        <v>0</v>
      </c>
      <c r="J14" s="16">
        <v>583</v>
      </c>
      <c r="K14" s="18">
        <v>0.21783876500857624</v>
      </c>
      <c r="L14" s="30">
        <v>0</v>
      </c>
      <c r="M14" s="68"/>
      <c r="O14" s="69">
        <v>4</v>
      </c>
      <c r="P14" s="15" t="s">
        <v>17</v>
      </c>
      <c r="Q14" s="16">
        <v>6183</v>
      </c>
      <c r="R14" s="17">
        <v>0.1116004548490154</v>
      </c>
      <c r="S14" s="16">
        <v>5418</v>
      </c>
      <c r="T14" s="17">
        <v>0.11020034577443304</v>
      </c>
      <c r="U14" s="18">
        <v>0.14119601328903664</v>
      </c>
      <c r="V14" s="30">
        <v>0</v>
      </c>
    </row>
    <row r="15" spans="2:22" ht="14.45" customHeight="1" thickBot="1">
      <c r="B15" s="10">
        <v>5</v>
      </c>
      <c r="C15" s="11" t="s">
        <v>13</v>
      </c>
      <c r="D15" s="12">
        <v>523</v>
      </c>
      <c r="E15" s="13">
        <v>8.5248573757131213E-2</v>
      </c>
      <c r="F15" s="12">
        <v>562</v>
      </c>
      <c r="G15" s="13">
        <v>9.8510078878177032E-2</v>
      </c>
      <c r="H15" s="14">
        <v>-6.939501779359436E-2</v>
      </c>
      <c r="I15" s="29">
        <v>0</v>
      </c>
      <c r="J15" s="12">
        <v>552</v>
      </c>
      <c r="K15" s="14">
        <v>-5.2536231884057982E-2</v>
      </c>
      <c r="L15" s="29">
        <v>0</v>
      </c>
      <c r="M15" s="68"/>
      <c r="O15" s="10">
        <v>5</v>
      </c>
      <c r="P15" s="11" t="s">
        <v>13</v>
      </c>
      <c r="Q15" s="12">
        <v>5684</v>
      </c>
      <c r="R15" s="13">
        <v>0.10259372236160497</v>
      </c>
      <c r="S15" s="12">
        <v>4952</v>
      </c>
      <c r="T15" s="13">
        <v>0.10072205837486016</v>
      </c>
      <c r="U15" s="14">
        <v>0.1478190630048466</v>
      </c>
      <c r="V15" s="29">
        <v>0</v>
      </c>
    </row>
    <row r="16" spans="2:22" ht="14.45" customHeight="1" thickBot="1">
      <c r="B16" s="69">
        <v>6</v>
      </c>
      <c r="C16" s="15" t="s">
        <v>9</v>
      </c>
      <c r="D16" s="16">
        <v>407</v>
      </c>
      <c r="E16" s="17">
        <v>6.6340668296658523E-2</v>
      </c>
      <c r="F16" s="16">
        <v>522</v>
      </c>
      <c r="G16" s="17">
        <v>9.149868536371604E-2</v>
      </c>
      <c r="H16" s="18">
        <v>-0.22030651340996166</v>
      </c>
      <c r="I16" s="30">
        <v>0</v>
      </c>
      <c r="J16" s="16">
        <v>385</v>
      </c>
      <c r="K16" s="18">
        <v>5.7142857142857162E-2</v>
      </c>
      <c r="L16" s="30">
        <v>0</v>
      </c>
      <c r="M16" s="68"/>
      <c r="O16" s="69">
        <v>6</v>
      </c>
      <c r="P16" s="15" t="s">
        <v>9</v>
      </c>
      <c r="Q16" s="16">
        <v>3752</v>
      </c>
      <c r="R16" s="17">
        <v>6.7721964514556976E-2</v>
      </c>
      <c r="S16" s="16">
        <v>3853</v>
      </c>
      <c r="T16" s="17">
        <v>7.8368758262991972E-2</v>
      </c>
      <c r="U16" s="18">
        <v>-2.6213340254347295E-2</v>
      </c>
      <c r="V16" s="30">
        <v>0</v>
      </c>
    </row>
    <row r="17" spans="2:22" ht="14.45" customHeight="1" thickBot="1">
      <c r="B17" s="10">
        <v>7</v>
      </c>
      <c r="C17" s="11" t="s">
        <v>12</v>
      </c>
      <c r="D17" s="12">
        <v>319</v>
      </c>
      <c r="E17" s="13">
        <v>5.1996740016299919E-2</v>
      </c>
      <c r="F17" s="12">
        <v>285</v>
      </c>
      <c r="G17" s="13">
        <v>4.9956178790534621E-2</v>
      </c>
      <c r="H17" s="14">
        <v>0.11929824561403501</v>
      </c>
      <c r="I17" s="29">
        <v>0</v>
      </c>
      <c r="J17" s="12">
        <v>261</v>
      </c>
      <c r="K17" s="14">
        <v>0.22222222222222232</v>
      </c>
      <c r="L17" s="29">
        <v>1</v>
      </c>
      <c r="M17" s="68"/>
      <c r="O17" s="10">
        <v>7</v>
      </c>
      <c r="P17" s="11" t="s">
        <v>18</v>
      </c>
      <c r="Q17" s="12">
        <v>2673</v>
      </c>
      <c r="R17" s="13">
        <v>4.8246484847390934E-2</v>
      </c>
      <c r="S17" s="12">
        <v>2270</v>
      </c>
      <c r="T17" s="13">
        <v>4.6171056645988001E-2</v>
      </c>
      <c r="U17" s="14">
        <v>0.17753303964757716</v>
      </c>
      <c r="V17" s="29">
        <v>1</v>
      </c>
    </row>
    <row r="18" spans="2:22" ht="14.45" customHeight="1" thickBot="1">
      <c r="B18" s="69">
        <v>8</v>
      </c>
      <c r="C18" s="15" t="s">
        <v>18</v>
      </c>
      <c r="D18" s="16">
        <v>294</v>
      </c>
      <c r="E18" s="17">
        <v>4.7921760391198047E-2</v>
      </c>
      <c r="F18" s="16">
        <v>279</v>
      </c>
      <c r="G18" s="17">
        <v>4.8904469763365467E-2</v>
      </c>
      <c r="H18" s="18">
        <v>5.3763440860215006E-2</v>
      </c>
      <c r="I18" s="30">
        <v>0</v>
      </c>
      <c r="J18" s="16">
        <v>287</v>
      </c>
      <c r="K18" s="18">
        <v>2.4390243902439046E-2</v>
      </c>
      <c r="L18" s="30">
        <v>-1</v>
      </c>
      <c r="M18" s="68"/>
      <c r="O18" s="69">
        <v>8</v>
      </c>
      <c r="P18" s="15" t="s">
        <v>12</v>
      </c>
      <c r="Q18" s="16">
        <v>2656</v>
      </c>
      <c r="R18" s="17">
        <v>4.7939642257639477E-2</v>
      </c>
      <c r="S18" s="16">
        <v>2883</v>
      </c>
      <c r="T18" s="17">
        <v>5.8639275907657884E-2</v>
      </c>
      <c r="U18" s="18">
        <v>-7.8737426292056933E-2</v>
      </c>
      <c r="V18" s="30">
        <v>-1</v>
      </c>
    </row>
    <row r="19" spans="2:22" ht="14.45" customHeight="1" thickBot="1">
      <c r="B19" s="10">
        <v>9</v>
      </c>
      <c r="C19" s="11" t="s">
        <v>15</v>
      </c>
      <c r="D19" s="12">
        <v>191</v>
      </c>
      <c r="E19" s="13">
        <v>3.1132844335778322E-2</v>
      </c>
      <c r="F19" s="12">
        <v>206</v>
      </c>
      <c r="G19" s="13">
        <v>3.6108676599474143E-2</v>
      </c>
      <c r="H19" s="14">
        <v>-7.2815533980582492E-2</v>
      </c>
      <c r="I19" s="29">
        <v>0</v>
      </c>
      <c r="J19" s="12">
        <v>136</v>
      </c>
      <c r="K19" s="14">
        <v>0.40441176470588225</v>
      </c>
      <c r="L19" s="29">
        <v>0</v>
      </c>
      <c r="M19" s="68"/>
      <c r="O19" s="10">
        <v>9</v>
      </c>
      <c r="P19" s="11" t="s">
        <v>15</v>
      </c>
      <c r="Q19" s="12">
        <v>1634</v>
      </c>
      <c r="R19" s="13">
        <v>2.9492987744345976E-2</v>
      </c>
      <c r="S19" s="12">
        <v>1512</v>
      </c>
      <c r="T19" s="13">
        <v>3.0753584867283638E-2</v>
      </c>
      <c r="U19" s="14">
        <v>8.0687830687830697E-2</v>
      </c>
      <c r="V19" s="29">
        <v>0</v>
      </c>
    </row>
    <row r="20" spans="2:22" ht="14.45" customHeight="1" thickBot="1">
      <c r="B20" s="69">
        <v>10</v>
      </c>
      <c r="C20" s="15" t="s">
        <v>81</v>
      </c>
      <c r="D20" s="16">
        <v>137</v>
      </c>
      <c r="E20" s="17">
        <v>2.2330888345558273E-2</v>
      </c>
      <c r="F20" s="16">
        <v>1</v>
      </c>
      <c r="G20" s="17">
        <v>1.7528483786152498E-4</v>
      </c>
      <c r="H20" s="18">
        <v>136</v>
      </c>
      <c r="I20" s="30">
        <v>28</v>
      </c>
      <c r="J20" s="16">
        <v>105</v>
      </c>
      <c r="K20" s="18">
        <v>0.30476190476190479</v>
      </c>
      <c r="L20" s="30">
        <v>0</v>
      </c>
      <c r="M20" s="68"/>
      <c r="O20" s="69">
        <v>10</v>
      </c>
      <c r="P20" s="15" t="s">
        <v>14</v>
      </c>
      <c r="Q20" s="16">
        <v>1368</v>
      </c>
      <c r="R20" s="17">
        <v>2.4691803692940814E-2</v>
      </c>
      <c r="S20" s="16">
        <v>1333</v>
      </c>
      <c r="T20" s="17">
        <v>2.7112783484185905E-2</v>
      </c>
      <c r="U20" s="18">
        <v>2.6256564141035277E-2</v>
      </c>
      <c r="V20" s="30">
        <v>0</v>
      </c>
    </row>
    <row r="21" spans="2:22" ht="14.45" customHeight="1" thickBot="1">
      <c r="B21" s="10">
        <v>11</v>
      </c>
      <c r="C21" s="11" t="s">
        <v>14</v>
      </c>
      <c r="D21" s="12">
        <v>131</v>
      </c>
      <c r="E21" s="13">
        <v>2.1352893235533823E-2</v>
      </c>
      <c r="F21" s="12">
        <v>177</v>
      </c>
      <c r="G21" s="13">
        <v>3.102541630148992E-2</v>
      </c>
      <c r="H21" s="14">
        <v>-0.25988700564971756</v>
      </c>
      <c r="I21" s="29">
        <v>-1</v>
      </c>
      <c r="J21" s="12">
        <v>90</v>
      </c>
      <c r="K21" s="14">
        <v>0.45555555555555549</v>
      </c>
      <c r="L21" s="29">
        <v>1</v>
      </c>
      <c r="M21" s="68"/>
      <c r="O21" s="10">
        <v>11</v>
      </c>
      <c r="P21" s="11" t="s">
        <v>4</v>
      </c>
      <c r="Q21" s="12">
        <v>785</v>
      </c>
      <c r="R21" s="13">
        <v>1.4168907820876125E-2</v>
      </c>
      <c r="S21" s="12">
        <v>859</v>
      </c>
      <c r="T21" s="13">
        <v>1.747177870436286E-2</v>
      </c>
      <c r="U21" s="14">
        <v>-8.6146682188591339E-2</v>
      </c>
      <c r="V21" s="29">
        <v>0</v>
      </c>
    </row>
    <row r="22" spans="2:22" ht="14.45" customHeight="1" thickBot="1">
      <c r="B22" s="69">
        <v>12</v>
      </c>
      <c r="C22" s="15" t="s">
        <v>4</v>
      </c>
      <c r="D22" s="16">
        <v>80</v>
      </c>
      <c r="E22" s="17">
        <v>1.3039934800325998E-2</v>
      </c>
      <c r="F22" s="16">
        <v>147</v>
      </c>
      <c r="G22" s="17">
        <v>2.5766871165644172E-2</v>
      </c>
      <c r="H22" s="18">
        <v>-0.45578231292517002</v>
      </c>
      <c r="I22" s="30">
        <v>-1</v>
      </c>
      <c r="J22" s="16">
        <v>96</v>
      </c>
      <c r="K22" s="18">
        <v>-0.16666666666666663</v>
      </c>
      <c r="L22" s="30">
        <v>-1</v>
      </c>
      <c r="M22" s="68"/>
      <c r="O22" s="69">
        <v>12</v>
      </c>
      <c r="P22" s="15" t="s">
        <v>81</v>
      </c>
      <c r="Q22" s="16">
        <v>739</v>
      </c>
      <c r="R22" s="17">
        <v>1.3338627872136887E-2</v>
      </c>
      <c r="S22" s="16">
        <v>2</v>
      </c>
      <c r="T22" s="17">
        <v>4.0679345062544491E-5</v>
      </c>
      <c r="U22" s="18">
        <v>368.5</v>
      </c>
      <c r="V22" s="30">
        <v>53</v>
      </c>
    </row>
    <row r="23" spans="2:22" ht="14.45" customHeight="1" thickBot="1">
      <c r="B23" s="10">
        <v>13</v>
      </c>
      <c r="C23" s="11" t="s">
        <v>70</v>
      </c>
      <c r="D23" s="12">
        <v>56</v>
      </c>
      <c r="E23" s="13">
        <v>9.1279543602281986E-3</v>
      </c>
      <c r="F23" s="12">
        <v>33</v>
      </c>
      <c r="G23" s="13">
        <v>5.7843996494303246E-3</v>
      </c>
      <c r="H23" s="14">
        <v>0.69696969696969702</v>
      </c>
      <c r="I23" s="29">
        <v>-1</v>
      </c>
      <c r="J23" s="12">
        <v>61</v>
      </c>
      <c r="K23" s="14">
        <v>-8.1967213114754078E-2</v>
      </c>
      <c r="L23" s="29">
        <v>0</v>
      </c>
      <c r="M23" s="68"/>
      <c r="O23" s="10">
        <v>13</v>
      </c>
      <c r="P23" s="11" t="s">
        <v>70</v>
      </c>
      <c r="Q23" s="12">
        <v>735</v>
      </c>
      <c r="R23" s="13">
        <v>1.326642961572478E-2</v>
      </c>
      <c r="S23" s="12">
        <v>203</v>
      </c>
      <c r="T23" s="13">
        <v>4.1289535238482663E-3</v>
      </c>
      <c r="U23" s="14">
        <v>2.6206896551724137</v>
      </c>
      <c r="V23" s="29">
        <v>0</v>
      </c>
    </row>
    <row r="24" spans="2:22" ht="14.45" customHeight="1" thickBot="1">
      <c r="B24" s="69">
        <v>14</v>
      </c>
      <c r="C24" s="15" t="s">
        <v>76</v>
      </c>
      <c r="D24" s="16">
        <v>51</v>
      </c>
      <c r="E24" s="17">
        <v>8.3129584352078234E-3</v>
      </c>
      <c r="F24" s="16">
        <v>24</v>
      </c>
      <c r="G24" s="17">
        <v>4.2068361086765992E-3</v>
      </c>
      <c r="H24" s="18">
        <v>1.125</v>
      </c>
      <c r="I24" s="30">
        <v>-1</v>
      </c>
      <c r="J24" s="16">
        <v>37</v>
      </c>
      <c r="K24" s="18">
        <v>0.37837837837837829</v>
      </c>
      <c r="L24" s="30">
        <v>0</v>
      </c>
      <c r="M24" s="68"/>
      <c r="O24" s="69">
        <v>14</v>
      </c>
      <c r="P24" s="15" t="s">
        <v>76</v>
      </c>
      <c r="Q24" s="16">
        <v>320</v>
      </c>
      <c r="R24" s="17">
        <v>5.7758605129686119E-3</v>
      </c>
      <c r="S24" s="16">
        <v>308</v>
      </c>
      <c r="T24" s="17">
        <v>6.264619139631852E-3</v>
      </c>
      <c r="U24" s="18">
        <v>3.8961038961038863E-2</v>
      </c>
      <c r="V24" s="30">
        <v>-2</v>
      </c>
    </row>
    <row r="25" spans="2:22" ht="14.45" customHeight="1" thickBot="1">
      <c r="B25" s="10">
        <v>15</v>
      </c>
      <c r="C25" s="11" t="s">
        <v>64</v>
      </c>
      <c r="D25" s="12">
        <v>37</v>
      </c>
      <c r="E25" s="13">
        <v>6.0309698451507746E-3</v>
      </c>
      <c r="F25" s="12">
        <v>11</v>
      </c>
      <c r="G25" s="13">
        <v>1.9281332164767747E-3</v>
      </c>
      <c r="H25" s="14">
        <v>2.3636363636363638</v>
      </c>
      <c r="I25" s="29">
        <v>-1</v>
      </c>
      <c r="J25" s="12">
        <v>17</v>
      </c>
      <c r="K25" s="14">
        <v>1.1764705882352939</v>
      </c>
      <c r="L25" s="29">
        <v>2</v>
      </c>
      <c r="M25" s="68"/>
      <c r="O25" s="10">
        <v>15</v>
      </c>
      <c r="P25" s="11" t="s">
        <v>64</v>
      </c>
      <c r="Q25" s="12">
        <v>246</v>
      </c>
      <c r="R25" s="13">
        <v>4.4401927693446201E-3</v>
      </c>
      <c r="S25" s="12">
        <v>187</v>
      </c>
      <c r="T25" s="13">
        <v>3.8035187633479101E-3</v>
      </c>
      <c r="U25" s="14">
        <v>0.31550802139037426</v>
      </c>
      <c r="V25" s="29">
        <v>-1</v>
      </c>
    </row>
    <row r="26" spans="2:22" ht="14.45" customHeight="1" thickBot="1">
      <c r="B26" s="69">
        <v>16</v>
      </c>
      <c r="C26" s="15" t="s">
        <v>72</v>
      </c>
      <c r="D26" s="16">
        <v>33</v>
      </c>
      <c r="E26" s="17">
        <v>5.3789731051344745E-3</v>
      </c>
      <c r="F26" s="16">
        <v>6</v>
      </c>
      <c r="G26" s="17">
        <v>1.0517090271691498E-3</v>
      </c>
      <c r="H26" s="18">
        <v>4.5</v>
      </c>
      <c r="I26" s="30">
        <v>1</v>
      </c>
      <c r="J26" s="16">
        <v>25</v>
      </c>
      <c r="K26" s="18">
        <v>0.32000000000000006</v>
      </c>
      <c r="L26" s="30">
        <v>-1</v>
      </c>
      <c r="M26" s="68"/>
      <c r="O26" s="69">
        <v>16</v>
      </c>
      <c r="P26" s="15" t="s">
        <v>77</v>
      </c>
      <c r="Q26" s="16">
        <v>170</v>
      </c>
      <c r="R26" s="17">
        <v>3.0684258975145749E-3</v>
      </c>
      <c r="S26" s="16">
        <v>137</v>
      </c>
      <c r="T26" s="17">
        <v>2.7865351367842976E-3</v>
      </c>
      <c r="U26" s="18">
        <v>0.24087591240875916</v>
      </c>
      <c r="V26" s="30">
        <v>0</v>
      </c>
    </row>
    <row r="27" spans="2:22" ht="14.45" customHeight="1" thickBot="1">
      <c r="B27" s="10" t="s">
        <v>109</v>
      </c>
      <c r="C27" s="11" t="s">
        <v>95</v>
      </c>
      <c r="D27" s="12">
        <v>33</v>
      </c>
      <c r="E27" s="13">
        <v>5.3789731051344745E-3</v>
      </c>
      <c r="F27" s="12">
        <v>0</v>
      </c>
      <c r="G27" s="13">
        <v>0</v>
      </c>
      <c r="H27" s="14" t="s">
        <v>109</v>
      </c>
      <c r="I27" s="29" t="s">
        <v>109</v>
      </c>
      <c r="J27" s="12">
        <v>19</v>
      </c>
      <c r="K27" s="14">
        <v>0.73684210526315796</v>
      </c>
      <c r="L27" s="29">
        <v>0</v>
      </c>
      <c r="M27" s="68"/>
      <c r="O27" s="10">
        <v>17</v>
      </c>
      <c r="P27" s="11" t="s">
        <v>82</v>
      </c>
      <c r="Q27" s="12">
        <v>157</v>
      </c>
      <c r="R27" s="13">
        <v>2.8337815641752253E-3</v>
      </c>
      <c r="S27" s="12">
        <v>113</v>
      </c>
      <c r="T27" s="13">
        <v>2.298382996033764E-3</v>
      </c>
      <c r="U27" s="14">
        <v>0.38938053097345127</v>
      </c>
      <c r="V27" s="29">
        <v>0</v>
      </c>
    </row>
    <row r="28" spans="2:22" ht="14.45" customHeight="1" thickBot="1">
      <c r="B28" s="69">
        <v>18</v>
      </c>
      <c r="C28" s="15" t="s">
        <v>94</v>
      </c>
      <c r="D28" s="16">
        <v>23</v>
      </c>
      <c r="E28" s="17">
        <v>3.7489812550937245E-3</v>
      </c>
      <c r="F28" s="16">
        <v>3</v>
      </c>
      <c r="G28" s="17">
        <v>5.258545135845749E-4</v>
      </c>
      <c r="H28" s="18">
        <v>6.666666666666667</v>
      </c>
      <c r="I28" s="30">
        <v>4</v>
      </c>
      <c r="J28" s="16">
        <v>13</v>
      </c>
      <c r="K28" s="18">
        <v>0.76923076923076916</v>
      </c>
      <c r="L28" s="30">
        <v>2</v>
      </c>
      <c r="M28" s="68"/>
      <c r="O28" s="69">
        <v>18</v>
      </c>
      <c r="P28" s="15" t="s">
        <v>95</v>
      </c>
      <c r="Q28" s="16">
        <v>143</v>
      </c>
      <c r="R28" s="17">
        <v>2.5810876667328483E-3</v>
      </c>
      <c r="S28" s="16">
        <v>6</v>
      </c>
      <c r="T28" s="17">
        <v>1.2203803518763347E-4</v>
      </c>
      <c r="U28" s="18">
        <v>22.833333333333332</v>
      </c>
      <c r="V28" s="30">
        <v>33</v>
      </c>
    </row>
    <row r="29" spans="2:22" ht="14.45" customHeight="1" thickBot="1">
      <c r="B29" s="10">
        <v>19</v>
      </c>
      <c r="C29" s="11" t="s">
        <v>82</v>
      </c>
      <c r="D29" s="12">
        <v>13</v>
      </c>
      <c r="E29" s="13">
        <v>2.1189894050529746E-3</v>
      </c>
      <c r="F29" s="12">
        <v>11</v>
      </c>
      <c r="G29" s="13">
        <v>1.9281332164767747E-3</v>
      </c>
      <c r="H29" s="14">
        <v>0.18181818181818188</v>
      </c>
      <c r="I29" s="29">
        <v>-5</v>
      </c>
      <c r="J29" s="12">
        <v>10</v>
      </c>
      <c r="K29" s="14">
        <v>0.30000000000000004</v>
      </c>
      <c r="L29" s="29">
        <v>3</v>
      </c>
      <c r="M29" s="68"/>
      <c r="O29" s="10">
        <v>19</v>
      </c>
      <c r="P29" s="11" t="s">
        <v>83</v>
      </c>
      <c r="Q29" s="12">
        <v>139</v>
      </c>
      <c r="R29" s="13">
        <v>2.5088894103207408E-3</v>
      </c>
      <c r="S29" s="12">
        <v>81</v>
      </c>
      <c r="T29" s="13">
        <v>1.6475134750330519E-3</v>
      </c>
      <c r="U29" s="14">
        <v>0.71604938271604945</v>
      </c>
      <c r="V29" s="29">
        <v>1</v>
      </c>
    </row>
    <row r="30" spans="2:22" ht="14.45" customHeight="1" thickBot="1">
      <c r="B30" s="69">
        <v>20</v>
      </c>
      <c r="C30" s="15" t="s">
        <v>110</v>
      </c>
      <c r="D30" s="16">
        <v>10</v>
      </c>
      <c r="E30" s="17">
        <v>1.6299918500407497E-3</v>
      </c>
      <c r="F30" s="16">
        <v>1</v>
      </c>
      <c r="G30" s="17">
        <v>1.7528483786152498E-4</v>
      </c>
      <c r="H30" s="18">
        <v>9</v>
      </c>
      <c r="I30" s="30">
        <v>18</v>
      </c>
      <c r="J30" s="16">
        <v>10</v>
      </c>
      <c r="K30" s="18">
        <v>0</v>
      </c>
      <c r="L30" s="30">
        <v>2</v>
      </c>
      <c r="M30" s="68"/>
      <c r="O30" s="69">
        <v>20</v>
      </c>
      <c r="P30" s="15" t="s">
        <v>72</v>
      </c>
      <c r="Q30" s="16">
        <v>132</v>
      </c>
      <c r="R30" s="17">
        <v>2.3825424615995525E-3</v>
      </c>
      <c r="S30" s="16">
        <v>16</v>
      </c>
      <c r="T30" s="17">
        <v>3.2543476050035593E-4</v>
      </c>
      <c r="U30" s="18">
        <v>7.25</v>
      </c>
      <c r="V30" s="30">
        <v>18</v>
      </c>
    </row>
    <row r="31" spans="2:22" ht="15.75" thickBot="1">
      <c r="B31" s="106" t="s">
        <v>67</v>
      </c>
      <c r="C31" s="107"/>
      <c r="D31" s="20">
        <f>SUM(D11:D30)</f>
        <v>6048</v>
      </c>
      <c r="E31" s="21">
        <f>D31/D33</f>
        <v>0.98581907090464549</v>
      </c>
      <c r="F31" s="20">
        <f>SUM(F11:F30)</f>
        <v>5632</v>
      </c>
      <c r="G31" s="21">
        <f>F31/F33</f>
        <v>0.98720420683610866</v>
      </c>
      <c r="H31" s="22">
        <f>D31/F31-1</f>
        <v>7.3863636363636465E-2</v>
      </c>
      <c r="I31" s="31"/>
      <c r="J31" s="20">
        <f>SUM(J11:J30)</f>
        <v>5089</v>
      </c>
      <c r="K31" s="21">
        <f>E31/J31-1</f>
        <v>-0.99980628432483698</v>
      </c>
      <c r="L31" s="20"/>
      <c r="M31" s="68"/>
      <c r="O31" s="106" t="s">
        <v>67</v>
      </c>
      <c r="P31" s="107"/>
      <c r="Q31" s="20">
        <f>SUM(Q11:Q30)</f>
        <v>54186</v>
      </c>
      <c r="R31" s="21">
        <f>Q31/Q33</f>
        <v>0.97803368048661621</v>
      </c>
      <c r="S31" s="20">
        <f>SUM(S11:S30)</f>
        <v>47953</v>
      </c>
      <c r="T31" s="21">
        <f>S31/S33</f>
        <v>0.975348316892098</v>
      </c>
      <c r="U31" s="22">
        <f>Q31/S31-1</f>
        <v>0.12998144016015689</v>
      </c>
      <c r="V31" s="31"/>
    </row>
    <row r="32" spans="2:22" ht="15.75" thickBot="1">
      <c r="B32" s="106" t="s">
        <v>29</v>
      </c>
      <c r="C32" s="107"/>
      <c r="D32" s="20">
        <f>D33-SUM(D11:D30)</f>
        <v>87</v>
      </c>
      <c r="E32" s="21">
        <f>D32/D33</f>
        <v>1.4180929095354523E-2</v>
      </c>
      <c r="F32" s="20">
        <f>F33-SUM(F11:F30)</f>
        <v>73</v>
      </c>
      <c r="G32" s="21">
        <f>F32/F33</f>
        <v>1.2795793163891324E-2</v>
      </c>
      <c r="H32" s="22">
        <f>D32/F32-1</f>
        <v>0.19178082191780832</v>
      </c>
      <c r="I32" s="31"/>
      <c r="J32" s="20">
        <f>J33-SUM(J11:J30)</f>
        <v>120</v>
      </c>
      <c r="K32" s="21">
        <f>E32/J32-1</f>
        <v>-0.99988182559087202</v>
      </c>
      <c r="L32" s="20"/>
      <c r="M32" s="68"/>
      <c r="O32" s="106" t="s">
        <v>29</v>
      </c>
      <c r="P32" s="107"/>
      <c r="Q32" s="20">
        <f>Q33-SUM(Q11:Q30)</f>
        <v>1217</v>
      </c>
      <c r="R32" s="21">
        <f>Q32/Q33</f>
        <v>2.196631951338375E-2</v>
      </c>
      <c r="S32" s="20">
        <f>S33-SUM(S11:S30)</f>
        <v>1212</v>
      </c>
      <c r="T32" s="21">
        <f>S32/S33</f>
        <v>2.4651683107901962E-2</v>
      </c>
      <c r="U32" s="22">
        <f>Q32/S32-1</f>
        <v>4.1254125412542031E-3</v>
      </c>
      <c r="V32" s="32"/>
    </row>
    <row r="33" spans="2:22" ht="15.75" thickBot="1">
      <c r="B33" s="104" t="s">
        <v>51</v>
      </c>
      <c r="C33" s="105"/>
      <c r="D33" s="23">
        <v>6135</v>
      </c>
      <c r="E33" s="24">
        <v>1</v>
      </c>
      <c r="F33" s="23">
        <v>5705</v>
      </c>
      <c r="G33" s="24">
        <v>1</v>
      </c>
      <c r="H33" s="25">
        <v>7.5372480280455845E-2</v>
      </c>
      <c r="I33" s="34"/>
      <c r="J33" s="23">
        <v>5209</v>
      </c>
      <c r="K33" s="25">
        <v>0.17776924553657136</v>
      </c>
      <c r="L33" s="23"/>
      <c r="M33" s="68"/>
      <c r="N33" s="28"/>
      <c r="O33" s="104" t="s">
        <v>51</v>
      </c>
      <c r="P33" s="105"/>
      <c r="Q33" s="23">
        <v>55403</v>
      </c>
      <c r="R33" s="24">
        <v>1</v>
      </c>
      <c r="S33" s="23">
        <v>49165</v>
      </c>
      <c r="T33" s="24">
        <v>1</v>
      </c>
      <c r="U33" s="25">
        <v>0.12687887725007618</v>
      </c>
      <c r="V33" s="34"/>
    </row>
    <row r="34" spans="2:22" ht="15">
      <c r="B34" s="70" t="s">
        <v>56</v>
      </c>
      <c r="M34" s="68"/>
      <c r="O34" s="70" t="s">
        <v>56</v>
      </c>
    </row>
    <row r="35" spans="2:22" ht="15">
      <c r="B35" s="71" t="s">
        <v>57</v>
      </c>
      <c r="M35" s="68"/>
      <c r="O35" s="71" t="s">
        <v>57</v>
      </c>
    </row>
    <row r="36" spans="2:22">
      <c r="B36" s="27"/>
    </row>
    <row r="37" spans="2:22">
      <c r="B37" s="72"/>
    </row>
    <row r="38" spans="2:22" ht="15" customHeight="1">
      <c r="B38" s="81" t="s">
        <v>129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26"/>
      <c r="O38" s="81" t="s">
        <v>84</v>
      </c>
      <c r="P38" s="81"/>
      <c r="Q38" s="81"/>
      <c r="R38" s="81"/>
      <c r="S38" s="81"/>
      <c r="T38" s="81"/>
      <c r="U38" s="81"/>
      <c r="V38" s="81"/>
    </row>
    <row r="39" spans="2:22" ht="15" customHeight="1">
      <c r="B39" s="119" t="s">
        <v>130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26"/>
      <c r="O39" s="119" t="s">
        <v>85</v>
      </c>
      <c r="P39" s="119"/>
      <c r="Q39" s="119"/>
      <c r="R39" s="119"/>
      <c r="S39" s="119"/>
      <c r="T39" s="119"/>
      <c r="U39" s="119"/>
      <c r="V39" s="119"/>
    </row>
    <row r="40" spans="2:22" ht="15" customHeight="1" thickBot="1">
      <c r="B40" s="76"/>
      <c r="C40" s="76"/>
      <c r="D40" s="76"/>
      <c r="E40" s="76"/>
      <c r="F40" s="76"/>
      <c r="G40" s="76"/>
      <c r="H40" s="76"/>
      <c r="I40" s="76"/>
      <c r="J40" s="76"/>
      <c r="K40" s="28"/>
      <c r="L40" s="77" t="s">
        <v>73</v>
      </c>
      <c r="O40" s="76"/>
      <c r="P40" s="76"/>
      <c r="Q40" s="76"/>
      <c r="R40" s="76"/>
      <c r="S40" s="76"/>
      <c r="T40" s="76"/>
      <c r="U40" s="76"/>
      <c r="V40" s="77" t="s">
        <v>73</v>
      </c>
    </row>
    <row r="41" spans="2:22">
      <c r="B41" s="112" t="s">
        <v>0</v>
      </c>
      <c r="C41" s="114" t="s">
        <v>45</v>
      </c>
      <c r="D41" s="116" t="s">
        <v>100</v>
      </c>
      <c r="E41" s="91"/>
      <c r="F41" s="91"/>
      <c r="G41" s="91"/>
      <c r="H41" s="91"/>
      <c r="I41" s="92"/>
      <c r="J41" s="116" t="s">
        <v>98</v>
      </c>
      <c r="K41" s="91"/>
      <c r="L41" s="92"/>
      <c r="O41" s="112" t="s">
        <v>0</v>
      </c>
      <c r="P41" s="114" t="s">
        <v>45</v>
      </c>
      <c r="Q41" s="116" t="s">
        <v>106</v>
      </c>
      <c r="R41" s="91"/>
      <c r="S41" s="91"/>
      <c r="T41" s="91"/>
      <c r="U41" s="91"/>
      <c r="V41" s="92"/>
    </row>
    <row r="42" spans="2:22" ht="15" customHeight="1" thickBot="1">
      <c r="B42" s="113"/>
      <c r="C42" s="115"/>
      <c r="D42" s="100" t="s">
        <v>101</v>
      </c>
      <c r="E42" s="94"/>
      <c r="F42" s="94"/>
      <c r="G42" s="94"/>
      <c r="H42" s="94"/>
      <c r="I42" s="95"/>
      <c r="J42" s="100" t="s">
        <v>99</v>
      </c>
      <c r="K42" s="94"/>
      <c r="L42" s="95"/>
      <c r="O42" s="113"/>
      <c r="P42" s="115"/>
      <c r="Q42" s="100" t="s">
        <v>103</v>
      </c>
      <c r="R42" s="94"/>
      <c r="S42" s="94"/>
      <c r="T42" s="94"/>
      <c r="U42" s="94"/>
      <c r="V42" s="95"/>
    </row>
    <row r="43" spans="2:22" ht="15" customHeight="1">
      <c r="B43" s="113"/>
      <c r="C43" s="115"/>
      <c r="D43" s="96">
        <v>2026</v>
      </c>
      <c r="E43" s="97"/>
      <c r="F43" s="96">
        <v>2025</v>
      </c>
      <c r="G43" s="97"/>
      <c r="H43" s="85" t="s">
        <v>22</v>
      </c>
      <c r="I43" s="85" t="s">
        <v>46</v>
      </c>
      <c r="J43" s="85">
        <v>2026</v>
      </c>
      <c r="K43" s="85" t="s">
        <v>104</v>
      </c>
      <c r="L43" s="120" t="s">
        <v>107</v>
      </c>
      <c r="O43" s="113"/>
      <c r="P43" s="115"/>
      <c r="Q43" s="96">
        <v>2026</v>
      </c>
      <c r="R43" s="97"/>
      <c r="S43" s="96">
        <v>2025</v>
      </c>
      <c r="T43" s="97"/>
      <c r="U43" s="85" t="s">
        <v>22</v>
      </c>
      <c r="V43" s="120" t="s">
        <v>74</v>
      </c>
    </row>
    <row r="44" spans="2:22" ht="14.45" customHeight="1" thickBot="1">
      <c r="B44" s="108" t="s">
        <v>23</v>
      </c>
      <c r="C44" s="110" t="s">
        <v>45</v>
      </c>
      <c r="D44" s="98"/>
      <c r="E44" s="99"/>
      <c r="F44" s="98"/>
      <c r="G44" s="99"/>
      <c r="H44" s="86"/>
      <c r="I44" s="86"/>
      <c r="J44" s="86"/>
      <c r="K44" s="86"/>
      <c r="L44" s="121"/>
      <c r="O44" s="108" t="s">
        <v>23</v>
      </c>
      <c r="P44" s="110" t="s">
        <v>45</v>
      </c>
      <c r="Q44" s="98"/>
      <c r="R44" s="99"/>
      <c r="S44" s="98"/>
      <c r="T44" s="99"/>
      <c r="U44" s="86"/>
      <c r="V44" s="121"/>
    </row>
    <row r="45" spans="2:22" ht="15" customHeight="1">
      <c r="B45" s="108"/>
      <c r="C45" s="110"/>
      <c r="D45" s="4" t="s">
        <v>25</v>
      </c>
      <c r="E45" s="5" t="s">
        <v>2</v>
      </c>
      <c r="F45" s="4" t="s">
        <v>25</v>
      </c>
      <c r="G45" s="5" t="s">
        <v>2</v>
      </c>
      <c r="H45" s="83" t="s">
        <v>26</v>
      </c>
      <c r="I45" s="83" t="s">
        <v>47</v>
      </c>
      <c r="J45" s="83" t="s">
        <v>25</v>
      </c>
      <c r="K45" s="83" t="s">
        <v>105</v>
      </c>
      <c r="L45" s="122" t="s">
        <v>108</v>
      </c>
      <c r="O45" s="108"/>
      <c r="P45" s="110"/>
      <c r="Q45" s="4" t="s">
        <v>25</v>
      </c>
      <c r="R45" s="5" t="s">
        <v>2</v>
      </c>
      <c r="S45" s="4" t="s">
        <v>25</v>
      </c>
      <c r="T45" s="5" t="s">
        <v>2</v>
      </c>
      <c r="U45" s="83" t="s">
        <v>26</v>
      </c>
      <c r="V45" s="122" t="s">
        <v>75</v>
      </c>
    </row>
    <row r="46" spans="2:22" ht="14.25" customHeight="1" thickBot="1">
      <c r="B46" s="109"/>
      <c r="C46" s="111"/>
      <c r="D46" s="7" t="s">
        <v>27</v>
      </c>
      <c r="E46" s="8" t="s">
        <v>28</v>
      </c>
      <c r="F46" s="7" t="s">
        <v>27</v>
      </c>
      <c r="G46" s="8" t="s">
        <v>28</v>
      </c>
      <c r="H46" s="84"/>
      <c r="I46" s="84"/>
      <c r="J46" s="84" t="s">
        <v>27</v>
      </c>
      <c r="K46" s="84"/>
      <c r="L46" s="123"/>
      <c r="O46" s="109"/>
      <c r="P46" s="111"/>
      <c r="Q46" s="7" t="s">
        <v>27</v>
      </c>
      <c r="R46" s="8" t="s">
        <v>28</v>
      </c>
      <c r="S46" s="7" t="s">
        <v>27</v>
      </c>
      <c r="T46" s="8" t="s">
        <v>28</v>
      </c>
      <c r="U46" s="84"/>
      <c r="V46" s="123"/>
    </row>
    <row r="47" spans="2:22" ht="15" thickBot="1">
      <c r="B47" s="10">
        <v>1</v>
      </c>
      <c r="C47" s="11" t="s">
        <v>48</v>
      </c>
      <c r="D47" s="12">
        <v>912</v>
      </c>
      <c r="E47" s="13">
        <v>0.14865525672371638</v>
      </c>
      <c r="F47" s="12">
        <v>636</v>
      </c>
      <c r="G47" s="13">
        <v>0.11148115687992989</v>
      </c>
      <c r="H47" s="14">
        <v>0.4339622641509433</v>
      </c>
      <c r="I47" s="29">
        <v>0</v>
      </c>
      <c r="J47" s="12">
        <v>701</v>
      </c>
      <c r="K47" s="14">
        <v>0.3009985734664764</v>
      </c>
      <c r="L47" s="29">
        <v>0</v>
      </c>
      <c r="O47" s="10">
        <v>1</v>
      </c>
      <c r="P47" s="11" t="s">
        <v>48</v>
      </c>
      <c r="Q47" s="12">
        <v>7461</v>
      </c>
      <c r="R47" s="13">
        <v>0.13466779777268378</v>
      </c>
      <c r="S47" s="12">
        <v>5081</v>
      </c>
      <c r="T47" s="13">
        <v>0.10334587613139429</v>
      </c>
      <c r="U47" s="14">
        <v>0.46841172997441438</v>
      </c>
      <c r="V47" s="29">
        <v>0</v>
      </c>
    </row>
    <row r="48" spans="2:22" ht="15" thickBot="1">
      <c r="B48" s="69">
        <v>2</v>
      </c>
      <c r="C48" s="15" t="s">
        <v>55</v>
      </c>
      <c r="D48" s="16">
        <v>452</v>
      </c>
      <c r="E48" s="17">
        <v>7.3675631621841889E-2</v>
      </c>
      <c r="F48" s="16">
        <v>468</v>
      </c>
      <c r="G48" s="17">
        <v>8.2033304119193684E-2</v>
      </c>
      <c r="H48" s="18">
        <v>-3.4188034188034178E-2</v>
      </c>
      <c r="I48" s="30">
        <v>0</v>
      </c>
      <c r="J48" s="16">
        <v>271</v>
      </c>
      <c r="K48" s="18">
        <v>0.66789667896678973</v>
      </c>
      <c r="L48" s="30">
        <v>4</v>
      </c>
      <c r="O48" s="69">
        <v>2</v>
      </c>
      <c r="P48" s="15" t="s">
        <v>61</v>
      </c>
      <c r="Q48" s="16">
        <v>4028</v>
      </c>
      <c r="R48" s="17">
        <v>7.2703644206992407E-2</v>
      </c>
      <c r="S48" s="16">
        <v>3506</v>
      </c>
      <c r="T48" s="17">
        <v>7.1310891894640502E-2</v>
      </c>
      <c r="U48" s="18">
        <v>0.14888762122076438</v>
      </c>
      <c r="V48" s="30">
        <v>0</v>
      </c>
    </row>
    <row r="49" spans="2:22" ht="15" thickBot="1">
      <c r="B49" s="10">
        <v>3</v>
      </c>
      <c r="C49" s="11" t="s">
        <v>50</v>
      </c>
      <c r="D49" s="12">
        <v>337</v>
      </c>
      <c r="E49" s="13">
        <v>5.493072534637327E-2</v>
      </c>
      <c r="F49" s="12">
        <v>324</v>
      </c>
      <c r="G49" s="13">
        <v>5.6792287467134092E-2</v>
      </c>
      <c r="H49" s="14">
        <v>4.0123456790123413E-2</v>
      </c>
      <c r="I49" s="29">
        <v>2</v>
      </c>
      <c r="J49" s="12">
        <v>287</v>
      </c>
      <c r="K49" s="14">
        <v>0.17421602787456436</v>
      </c>
      <c r="L49" s="29">
        <v>1</v>
      </c>
      <c r="O49" s="10">
        <v>3</v>
      </c>
      <c r="P49" s="11" t="s">
        <v>55</v>
      </c>
      <c r="Q49" s="12">
        <v>3552</v>
      </c>
      <c r="R49" s="13">
        <v>6.4112051693951594E-2</v>
      </c>
      <c r="S49" s="12">
        <v>3362</v>
      </c>
      <c r="T49" s="13">
        <v>6.8381979050137293E-2</v>
      </c>
      <c r="U49" s="14">
        <v>5.6513979773944012E-2</v>
      </c>
      <c r="V49" s="29">
        <v>0</v>
      </c>
    </row>
    <row r="50" spans="2:22" ht="15" thickBot="1">
      <c r="B50" s="69">
        <v>4</v>
      </c>
      <c r="C50" s="15" t="s">
        <v>61</v>
      </c>
      <c r="D50" s="16">
        <v>329</v>
      </c>
      <c r="E50" s="17">
        <v>5.362673186634067E-2</v>
      </c>
      <c r="F50" s="16">
        <v>407</v>
      </c>
      <c r="G50" s="17">
        <v>7.1340929009640661E-2</v>
      </c>
      <c r="H50" s="18">
        <v>-0.19164619164619168</v>
      </c>
      <c r="I50" s="30">
        <v>-1</v>
      </c>
      <c r="J50" s="16">
        <v>376</v>
      </c>
      <c r="K50" s="18">
        <v>-0.125</v>
      </c>
      <c r="L50" s="30">
        <v>-2</v>
      </c>
      <c r="O50" s="69">
        <v>4</v>
      </c>
      <c r="P50" s="15" t="s">
        <v>69</v>
      </c>
      <c r="Q50" s="16">
        <v>3066</v>
      </c>
      <c r="R50" s="17">
        <v>5.5339963539880514E-2</v>
      </c>
      <c r="S50" s="16">
        <v>2340</v>
      </c>
      <c r="T50" s="17">
        <v>4.7594833723177056E-2</v>
      </c>
      <c r="U50" s="18">
        <v>0.31025641025641026</v>
      </c>
      <c r="V50" s="30">
        <v>4</v>
      </c>
    </row>
    <row r="51" spans="2:22" ht="15" thickBot="1">
      <c r="B51" s="10">
        <v>5</v>
      </c>
      <c r="C51" s="11" t="s">
        <v>49</v>
      </c>
      <c r="D51" s="12">
        <v>318</v>
      </c>
      <c r="E51" s="13">
        <v>5.1833740831295841E-2</v>
      </c>
      <c r="F51" s="12">
        <v>285</v>
      </c>
      <c r="G51" s="13">
        <v>4.9956178790534621E-2</v>
      </c>
      <c r="H51" s="14">
        <v>0.11578947368421044</v>
      </c>
      <c r="I51" s="29">
        <v>2</v>
      </c>
      <c r="J51" s="12">
        <v>261</v>
      </c>
      <c r="K51" s="14">
        <v>0.21839080459770122</v>
      </c>
      <c r="L51" s="29">
        <v>2</v>
      </c>
      <c r="O51" s="10">
        <v>5</v>
      </c>
      <c r="P51" s="11" t="s">
        <v>53</v>
      </c>
      <c r="Q51" s="12">
        <v>2773</v>
      </c>
      <c r="R51" s="13">
        <v>5.0051441257693625E-2</v>
      </c>
      <c r="S51" s="12">
        <v>2923</v>
      </c>
      <c r="T51" s="13">
        <v>5.9452862808908775E-2</v>
      </c>
      <c r="U51" s="14">
        <v>-5.1317139924734856E-2</v>
      </c>
      <c r="V51" s="29">
        <v>0</v>
      </c>
    </row>
    <row r="52" spans="2:22" ht="15" thickBot="1">
      <c r="B52" s="69">
        <v>6</v>
      </c>
      <c r="C52" s="15" t="s">
        <v>53</v>
      </c>
      <c r="D52" s="16">
        <v>300</v>
      </c>
      <c r="E52" s="17">
        <v>4.8899755501222497E-2</v>
      </c>
      <c r="F52" s="16">
        <v>397</v>
      </c>
      <c r="G52" s="17">
        <v>6.9588080631025423E-2</v>
      </c>
      <c r="H52" s="18">
        <v>-0.24433249370277077</v>
      </c>
      <c r="I52" s="30">
        <v>-2</v>
      </c>
      <c r="J52" s="16">
        <v>276</v>
      </c>
      <c r="K52" s="18">
        <v>8.6956521739130377E-2</v>
      </c>
      <c r="L52" s="30">
        <v>-1</v>
      </c>
      <c r="O52" s="69">
        <v>6</v>
      </c>
      <c r="P52" s="15" t="s">
        <v>50</v>
      </c>
      <c r="Q52" s="16">
        <v>2769</v>
      </c>
      <c r="R52" s="17">
        <v>4.9979243001281516E-2</v>
      </c>
      <c r="S52" s="16">
        <v>2948</v>
      </c>
      <c r="T52" s="17">
        <v>5.9961354622190585E-2</v>
      </c>
      <c r="U52" s="18">
        <v>-6.0719131614654032E-2</v>
      </c>
      <c r="V52" s="30">
        <v>-2</v>
      </c>
    </row>
    <row r="53" spans="2:22" ht="15" thickBot="1">
      <c r="B53" s="10">
        <v>7</v>
      </c>
      <c r="C53" s="11" t="s">
        <v>63</v>
      </c>
      <c r="D53" s="12">
        <v>287</v>
      </c>
      <c r="E53" s="13">
        <v>4.6780766096169518E-2</v>
      </c>
      <c r="F53" s="12">
        <v>265</v>
      </c>
      <c r="G53" s="13">
        <v>4.6450482033304118E-2</v>
      </c>
      <c r="H53" s="14">
        <v>8.3018867924528283E-2</v>
      </c>
      <c r="I53" s="29">
        <v>1</v>
      </c>
      <c r="J53" s="12">
        <v>261</v>
      </c>
      <c r="K53" s="14">
        <v>9.9616858237547845E-2</v>
      </c>
      <c r="L53" s="29">
        <v>0</v>
      </c>
      <c r="O53" s="10">
        <v>7</v>
      </c>
      <c r="P53" s="11" t="s">
        <v>49</v>
      </c>
      <c r="Q53" s="12">
        <v>2655</v>
      </c>
      <c r="R53" s="13">
        <v>4.7921592693536449E-2</v>
      </c>
      <c r="S53" s="12">
        <v>2883</v>
      </c>
      <c r="T53" s="13">
        <v>5.8639275907657884E-2</v>
      </c>
      <c r="U53" s="14">
        <v>-7.9084287200832493E-2</v>
      </c>
      <c r="V53" s="29">
        <v>-1</v>
      </c>
    </row>
    <row r="54" spans="2:22" ht="15" thickBot="1">
      <c r="B54" s="69">
        <v>8</v>
      </c>
      <c r="C54" s="15" t="s">
        <v>69</v>
      </c>
      <c r="D54" s="16">
        <v>270</v>
      </c>
      <c r="E54" s="17">
        <v>4.4009779951100246E-2</v>
      </c>
      <c r="F54" s="16">
        <v>321</v>
      </c>
      <c r="G54" s="17">
        <v>5.6266432953549515E-2</v>
      </c>
      <c r="H54" s="18">
        <v>-0.15887850467289721</v>
      </c>
      <c r="I54" s="30">
        <v>-2</v>
      </c>
      <c r="J54" s="16">
        <v>307</v>
      </c>
      <c r="K54" s="18">
        <v>-0.12052117263843654</v>
      </c>
      <c r="L54" s="30">
        <v>-5</v>
      </c>
      <c r="O54" s="69">
        <v>8</v>
      </c>
      <c r="P54" s="15" t="s">
        <v>63</v>
      </c>
      <c r="Q54" s="16">
        <v>2652</v>
      </c>
      <c r="R54" s="17">
        <v>4.7867444001227367E-2</v>
      </c>
      <c r="S54" s="16">
        <v>2811</v>
      </c>
      <c r="T54" s="17">
        <v>5.7174819485406286E-2</v>
      </c>
      <c r="U54" s="18">
        <v>-5.6563500533617916E-2</v>
      </c>
      <c r="V54" s="30">
        <v>-1</v>
      </c>
    </row>
    <row r="55" spans="2:22" ht="15" thickBot="1">
      <c r="B55" s="10">
        <v>9</v>
      </c>
      <c r="C55" s="11" t="s">
        <v>86</v>
      </c>
      <c r="D55" s="12">
        <v>247</v>
      </c>
      <c r="E55" s="13">
        <v>4.0260798696006517E-2</v>
      </c>
      <c r="F55" s="12">
        <v>185</v>
      </c>
      <c r="G55" s="13">
        <v>3.2427695004382119E-2</v>
      </c>
      <c r="H55" s="14">
        <v>0.33513513513513504</v>
      </c>
      <c r="I55" s="29">
        <v>2</v>
      </c>
      <c r="J55" s="12">
        <v>205</v>
      </c>
      <c r="K55" s="14">
        <v>0.20487804878048776</v>
      </c>
      <c r="L55" s="29">
        <v>0</v>
      </c>
      <c r="O55" s="10">
        <v>9</v>
      </c>
      <c r="P55" s="11" t="s">
        <v>86</v>
      </c>
      <c r="Q55" s="12">
        <v>2052</v>
      </c>
      <c r="R55" s="13">
        <v>3.7037705539411221E-2</v>
      </c>
      <c r="S55" s="12">
        <v>1157</v>
      </c>
      <c r="T55" s="13">
        <v>2.3533001118681989E-2</v>
      </c>
      <c r="U55" s="14">
        <v>0.77355229040622309</v>
      </c>
      <c r="V55" s="29">
        <v>5</v>
      </c>
    </row>
    <row r="56" spans="2:22" ht="15" thickBot="1">
      <c r="B56" s="69">
        <v>10</v>
      </c>
      <c r="C56" s="15" t="s">
        <v>62</v>
      </c>
      <c r="D56" s="16">
        <v>225</v>
      </c>
      <c r="E56" s="17">
        <v>3.6674816625916873E-2</v>
      </c>
      <c r="F56" s="16">
        <v>203</v>
      </c>
      <c r="G56" s="17">
        <v>3.5582822085889573E-2</v>
      </c>
      <c r="H56" s="18">
        <v>0.10837438423645329</v>
      </c>
      <c r="I56" s="30">
        <v>0</v>
      </c>
      <c r="J56" s="16">
        <v>151</v>
      </c>
      <c r="K56" s="18">
        <v>0.49006622516556297</v>
      </c>
      <c r="L56" s="30">
        <v>2</v>
      </c>
      <c r="O56" s="69">
        <v>10</v>
      </c>
      <c r="P56" s="15" t="s">
        <v>87</v>
      </c>
      <c r="Q56" s="16">
        <v>1879</v>
      </c>
      <c r="R56" s="17">
        <v>3.391513094958757E-2</v>
      </c>
      <c r="S56" s="16">
        <v>1372</v>
      </c>
      <c r="T56" s="17">
        <v>2.7906030712905521E-2</v>
      </c>
      <c r="U56" s="18">
        <v>0.36953352769679304</v>
      </c>
      <c r="V56" s="30">
        <v>2</v>
      </c>
    </row>
    <row r="57" spans="2:22" ht="15" thickBot="1">
      <c r="B57" s="10">
        <v>11</v>
      </c>
      <c r="C57" s="11" t="s">
        <v>111</v>
      </c>
      <c r="D57" s="12">
        <v>177</v>
      </c>
      <c r="E57" s="13">
        <v>2.8850855745721271E-2</v>
      </c>
      <c r="F57" s="12">
        <v>87</v>
      </c>
      <c r="G57" s="13">
        <v>1.5249780893952673E-2</v>
      </c>
      <c r="H57" s="14">
        <v>1.0344827586206895</v>
      </c>
      <c r="I57" s="29">
        <v>9</v>
      </c>
      <c r="J57" s="12">
        <v>46</v>
      </c>
      <c r="K57" s="14">
        <v>2.847826086956522</v>
      </c>
      <c r="L57" s="29">
        <v>17</v>
      </c>
      <c r="O57" s="10">
        <v>11</v>
      </c>
      <c r="P57" s="11" t="s">
        <v>62</v>
      </c>
      <c r="Q57" s="12">
        <v>1873</v>
      </c>
      <c r="R57" s="13">
        <v>3.3806833564969406E-2</v>
      </c>
      <c r="S57" s="12">
        <v>1807</v>
      </c>
      <c r="T57" s="13">
        <v>3.6753788264008949E-2</v>
      </c>
      <c r="U57" s="14">
        <v>3.652462645268395E-2</v>
      </c>
      <c r="V57" s="29">
        <v>-1</v>
      </c>
    </row>
    <row r="58" spans="2:22" ht="15" thickBot="1">
      <c r="B58" s="69">
        <v>12</v>
      </c>
      <c r="C58" s="15" t="s">
        <v>68</v>
      </c>
      <c r="D58" s="16">
        <v>161</v>
      </c>
      <c r="E58" s="17">
        <v>2.6242868785656071E-2</v>
      </c>
      <c r="F58" s="16">
        <v>234</v>
      </c>
      <c r="G58" s="17">
        <v>4.1016652059596842E-2</v>
      </c>
      <c r="H58" s="18">
        <v>-0.31196581196581197</v>
      </c>
      <c r="I58" s="30">
        <v>-3</v>
      </c>
      <c r="J58" s="16">
        <v>153</v>
      </c>
      <c r="K58" s="18">
        <v>5.2287581699346442E-2</v>
      </c>
      <c r="L58" s="30">
        <v>-1</v>
      </c>
      <c r="O58" s="69">
        <v>12</v>
      </c>
      <c r="P58" s="15" t="s">
        <v>68</v>
      </c>
      <c r="Q58" s="16">
        <v>1740</v>
      </c>
      <c r="R58" s="17">
        <v>3.1406241539266827E-2</v>
      </c>
      <c r="S58" s="16">
        <v>1865</v>
      </c>
      <c r="T58" s="17">
        <v>3.793348927082274E-2</v>
      </c>
      <c r="U58" s="18">
        <v>-6.7024128686327122E-2</v>
      </c>
      <c r="V58" s="30">
        <v>-3</v>
      </c>
    </row>
    <row r="59" spans="2:22" ht="15" thickBot="1">
      <c r="B59" s="10">
        <v>13</v>
      </c>
      <c r="C59" s="11" t="s">
        <v>89</v>
      </c>
      <c r="D59" s="12">
        <v>133</v>
      </c>
      <c r="E59" s="13">
        <v>2.1678891605541973E-2</v>
      </c>
      <c r="F59" s="12">
        <v>85</v>
      </c>
      <c r="G59" s="13">
        <v>1.4899211218229623E-2</v>
      </c>
      <c r="H59" s="14">
        <v>0.56470588235294117</v>
      </c>
      <c r="I59" s="29">
        <v>8</v>
      </c>
      <c r="J59" s="12">
        <v>100</v>
      </c>
      <c r="K59" s="14">
        <v>0.33000000000000007</v>
      </c>
      <c r="L59" s="29">
        <v>2</v>
      </c>
      <c r="O59" s="10">
        <v>13</v>
      </c>
      <c r="P59" s="11" t="s">
        <v>90</v>
      </c>
      <c r="Q59" s="12">
        <v>1226</v>
      </c>
      <c r="R59" s="13">
        <v>2.2128765590310993E-2</v>
      </c>
      <c r="S59" s="12">
        <v>1153</v>
      </c>
      <c r="T59" s="13">
        <v>2.34516424285569E-2</v>
      </c>
      <c r="U59" s="14">
        <v>6.3313096270598335E-2</v>
      </c>
      <c r="V59" s="29">
        <v>2</v>
      </c>
    </row>
    <row r="60" spans="2:22" ht="15" thickBot="1">
      <c r="B60" s="69">
        <v>14</v>
      </c>
      <c r="C60" s="15" t="s">
        <v>91</v>
      </c>
      <c r="D60" s="16">
        <v>124</v>
      </c>
      <c r="E60" s="17">
        <v>2.0211898940505298E-2</v>
      </c>
      <c r="F60" s="16">
        <v>140</v>
      </c>
      <c r="G60" s="17">
        <v>2.4539877300613498E-2</v>
      </c>
      <c r="H60" s="18">
        <v>-0.11428571428571432</v>
      </c>
      <c r="I60" s="30">
        <v>-1</v>
      </c>
      <c r="J60" s="16">
        <v>82</v>
      </c>
      <c r="K60" s="18">
        <v>0.51219512195121952</v>
      </c>
      <c r="L60" s="30">
        <v>6</v>
      </c>
      <c r="O60" s="69">
        <v>14</v>
      </c>
      <c r="P60" s="15" t="s">
        <v>93</v>
      </c>
      <c r="Q60" s="16">
        <v>1058</v>
      </c>
      <c r="R60" s="17">
        <v>1.9096438821002471E-2</v>
      </c>
      <c r="S60" s="16">
        <v>935</v>
      </c>
      <c r="T60" s="17">
        <v>1.901759381673955E-2</v>
      </c>
      <c r="U60" s="18">
        <v>0.13155080213903747</v>
      </c>
      <c r="V60" s="30">
        <v>2</v>
      </c>
    </row>
    <row r="61" spans="2:22" ht="15" thickBot="1">
      <c r="B61" s="10">
        <v>15</v>
      </c>
      <c r="C61" s="11" t="s">
        <v>87</v>
      </c>
      <c r="D61" s="12">
        <v>121</v>
      </c>
      <c r="E61" s="13">
        <v>1.9722901385493073E-2</v>
      </c>
      <c r="F61" s="12">
        <v>121</v>
      </c>
      <c r="G61" s="13">
        <v>2.1209465381244522E-2</v>
      </c>
      <c r="H61" s="14">
        <v>0</v>
      </c>
      <c r="I61" s="29">
        <v>0</v>
      </c>
      <c r="J61" s="12">
        <v>168</v>
      </c>
      <c r="K61" s="14">
        <v>-0.27976190476190477</v>
      </c>
      <c r="L61" s="29">
        <v>-5</v>
      </c>
      <c r="O61" s="10">
        <v>15</v>
      </c>
      <c r="P61" s="11" t="s">
        <v>91</v>
      </c>
      <c r="Q61" s="12">
        <v>1050</v>
      </c>
      <c r="R61" s="13">
        <v>1.8952042308178256E-2</v>
      </c>
      <c r="S61" s="12">
        <v>691</v>
      </c>
      <c r="T61" s="13">
        <v>1.4054713719109123E-2</v>
      </c>
      <c r="U61" s="14">
        <v>0.51953690303907374</v>
      </c>
      <c r="V61" s="29">
        <v>5</v>
      </c>
    </row>
    <row r="62" spans="2:22" ht="15" thickBot="1">
      <c r="B62" s="69">
        <v>16</v>
      </c>
      <c r="C62" s="15" t="s">
        <v>97</v>
      </c>
      <c r="D62" s="16">
        <v>110</v>
      </c>
      <c r="E62" s="17">
        <v>1.7929910350448247E-2</v>
      </c>
      <c r="F62" s="16">
        <v>58</v>
      </c>
      <c r="G62" s="17">
        <v>1.0166520595968448E-2</v>
      </c>
      <c r="H62" s="18">
        <v>0.89655172413793105</v>
      </c>
      <c r="I62" s="30">
        <v>11</v>
      </c>
      <c r="J62" s="16">
        <v>87</v>
      </c>
      <c r="K62" s="18">
        <v>0.26436781609195403</v>
      </c>
      <c r="L62" s="30">
        <v>3</v>
      </c>
      <c r="O62" s="69">
        <v>16</v>
      </c>
      <c r="P62" s="15" t="s">
        <v>88</v>
      </c>
      <c r="Q62" s="16">
        <v>1034</v>
      </c>
      <c r="R62" s="17">
        <v>1.8663249282529826E-2</v>
      </c>
      <c r="S62" s="16">
        <v>1335</v>
      </c>
      <c r="T62" s="17">
        <v>2.7153462829248447E-2</v>
      </c>
      <c r="U62" s="18">
        <v>-0.22546816479400744</v>
      </c>
      <c r="V62" s="30">
        <v>-3</v>
      </c>
    </row>
    <row r="63" spans="2:22" ht="15" thickBot="1">
      <c r="B63" s="10">
        <v>17</v>
      </c>
      <c r="C63" s="11" t="s">
        <v>93</v>
      </c>
      <c r="D63" s="12">
        <v>109</v>
      </c>
      <c r="E63" s="13">
        <v>1.7766911165444172E-2</v>
      </c>
      <c r="F63" s="12">
        <v>96</v>
      </c>
      <c r="G63" s="13">
        <v>1.6827344434706397E-2</v>
      </c>
      <c r="H63" s="14">
        <v>0.13541666666666674</v>
      </c>
      <c r="I63" s="29">
        <v>1</v>
      </c>
      <c r="J63" s="12">
        <v>55</v>
      </c>
      <c r="K63" s="14">
        <v>0.98181818181818192</v>
      </c>
      <c r="L63" s="29">
        <v>7</v>
      </c>
      <c r="O63" s="10">
        <v>17</v>
      </c>
      <c r="P63" s="11" t="s">
        <v>89</v>
      </c>
      <c r="Q63" s="12">
        <v>916</v>
      </c>
      <c r="R63" s="13">
        <v>1.653340071837265E-2</v>
      </c>
      <c r="S63" s="12">
        <v>659</v>
      </c>
      <c r="T63" s="13">
        <v>1.340384419810841E-2</v>
      </c>
      <c r="U63" s="14">
        <v>0.38998482549317148</v>
      </c>
      <c r="V63" s="29">
        <v>5</v>
      </c>
    </row>
    <row r="64" spans="2:22" ht="15" thickBot="1">
      <c r="B64" s="69">
        <v>18</v>
      </c>
      <c r="C64" s="15" t="s">
        <v>96</v>
      </c>
      <c r="D64" s="16">
        <v>101</v>
      </c>
      <c r="E64" s="17">
        <v>1.6462917685411572E-2</v>
      </c>
      <c r="F64" s="16">
        <v>68</v>
      </c>
      <c r="G64" s="17">
        <v>1.1919368974583698E-2</v>
      </c>
      <c r="H64" s="18">
        <v>0.48529411764705888</v>
      </c>
      <c r="I64" s="30">
        <v>6</v>
      </c>
      <c r="J64" s="16">
        <v>91</v>
      </c>
      <c r="K64" s="18">
        <v>0.10989010989010994</v>
      </c>
      <c r="L64" s="30">
        <v>-1</v>
      </c>
      <c r="O64" s="69">
        <v>18</v>
      </c>
      <c r="P64" s="15" t="s">
        <v>92</v>
      </c>
      <c r="Q64" s="16">
        <v>910</v>
      </c>
      <c r="R64" s="17">
        <v>1.6425103333754489E-2</v>
      </c>
      <c r="S64" s="16">
        <v>738</v>
      </c>
      <c r="T64" s="17">
        <v>1.5010678328078918E-2</v>
      </c>
      <c r="U64" s="18">
        <v>0.23306233062330617</v>
      </c>
      <c r="V64" s="30">
        <v>1</v>
      </c>
    </row>
    <row r="65" spans="2:22" ht="15" thickBot="1">
      <c r="B65" s="10">
        <v>19</v>
      </c>
      <c r="C65" s="11" t="s">
        <v>112</v>
      </c>
      <c r="D65" s="12">
        <v>95</v>
      </c>
      <c r="E65" s="13">
        <v>1.5484922575387123E-2</v>
      </c>
      <c r="F65" s="12">
        <v>1</v>
      </c>
      <c r="G65" s="13">
        <v>1.7528483786152498E-4</v>
      </c>
      <c r="H65" s="14">
        <v>94</v>
      </c>
      <c r="I65" s="29">
        <v>41</v>
      </c>
      <c r="J65" s="12">
        <v>57</v>
      </c>
      <c r="K65" s="14">
        <v>0.66666666666666674</v>
      </c>
      <c r="L65" s="29">
        <v>4</v>
      </c>
      <c r="O65" s="10">
        <v>19</v>
      </c>
      <c r="P65" s="11" t="s">
        <v>96</v>
      </c>
      <c r="Q65" s="12">
        <v>837</v>
      </c>
      <c r="R65" s="13">
        <v>1.5107485154233526E-2</v>
      </c>
      <c r="S65" s="12">
        <v>768</v>
      </c>
      <c r="T65" s="13">
        <v>1.5620868504017085E-2</v>
      </c>
      <c r="U65" s="14">
        <v>8.984375E-2</v>
      </c>
      <c r="V65" s="29">
        <v>-1</v>
      </c>
    </row>
    <row r="66" spans="2:22" ht="15" thickBot="1">
      <c r="B66" s="69">
        <v>20</v>
      </c>
      <c r="C66" s="15" t="s">
        <v>113</v>
      </c>
      <c r="D66" s="16">
        <v>87</v>
      </c>
      <c r="E66" s="17">
        <v>1.4180929095354523E-2</v>
      </c>
      <c r="F66" s="16">
        <v>60</v>
      </c>
      <c r="G66" s="17">
        <v>1.0517090271691499E-2</v>
      </c>
      <c r="H66" s="18">
        <v>0.44999999999999996</v>
      </c>
      <c r="I66" s="30">
        <v>5</v>
      </c>
      <c r="J66" s="16">
        <v>44</v>
      </c>
      <c r="K66" s="18">
        <v>0.97727272727272729</v>
      </c>
      <c r="L66" s="30">
        <v>9</v>
      </c>
      <c r="O66" s="69">
        <v>20</v>
      </c>
      <c r="P66" s="15" t="s">
        <v>111</v>
      </c>
      <c r="Q66" s="16">
        <v>816</v>
      </c>
      <c r="R66" s="17">
        <v>1.472844430806996E-2</v>
      </c>
      <c r="S66" s="16">
        <v>1387</v>
      </c>
      <c r="T66" s="17">
        <v>2.8211125800874606E-2</v>
      </c>
      <c r="U66" s="18">
        <v>-0.41167988464311467</v>
      </c>
      <c r="V66" s="30">
        <v>-9</v>
      </c>
    </row>
    <row r="67" spans="2:22" ht="15" thickBot="1">
      <c r="B67" s="106" t="s">
        <v>78</v>
      </c>
      <c r="C67" s="107"/>
      <c r="D67" s="20">
        <f>SUM(D47:D66)</f>
        <v>4895</v>
      </c>
      <c r="E67" s="21">
        <f>D67/D69</f>
        <v>0.79788101059494698</v>
      </c>
      <c r="F67" s="20">
        <f>SUM(F47:F66)</f>
        <v>4441</v>
      </c>
      <c r="G67" s="21">
        <f>F67/F69</f>
        <v>0.77843996494303247</v>
      </c>
      <c r="H67" s="22">
        <f>D67/F67-1</f>
        <v>0.10222922765142983</v>
      </c>
      <c r="I67" s="31"/>
      <c r="J67" s="20">
        <f>SUM(J47:J66)</f>
        <v>3979</v>
      </c>
      <c r="K67" s="21">
        <f>D67/J67-1</f>
        <v>0.23020859512440306</v>
      </c>
      <c r="L67" s="20"/>
      <c r="O67" s="106" t="s">
        <v>78</v>
      </c>
      <c r="P67" s="107"/>
      <c r="Q67" s="20">
        <f>SUM(Q47:Q66)</f>
        <v>44347</v>
      </c>
      <c r="R67" s="21">
        <f>Q67/Q69</f>
        <v>0.80044401927693443</v>
      </c>
      <c r="S67" s="20">
        <f>SUM(S47:S66)</f>
        <v>39721</v>
      </c>
      <c r="T67" s="21">
        <f>S67/S69</f>
        <v>0.80791213261466488</v>
      </c>
      <c r="U67" s="22">
        <f>Q67/S67-1</f>
        <v>0.11646232471488638</v>
      </c>
      <c r="V67" s="31"/>
    </row>
    <row r="68" spans="2:22" ht="15" thickBot="1">
      <c r="B68" s="106" t="s">
        <v>29</v>
      </c>
      <c r="C68" s="107"/>
      <c r="D68" s="20">
        <f>D69-D67</f>
        <v>1240</v>
      </c>
      <c r="E68" s="21">
        <f>D68/D69</f>
        <v>0.20211898940505296</v>
      </c>
      <c r="F68" s="20">
        <f>F69-F67</f>
        <v>1264</v>
      </c>
      <c r="G68" s="21">
        <f>F68/F69</f>
        <v>0.22156003505696759</v>
      </c>
      <c r="H68" s="22">
        <f>D68/F68-1</f>
        <v>-1.8987341772151889E-2</v>
      </c>
      <c r="I68" s="32"/>
      <c r="J68" s="20">
        <f>J69-SUM(J47:J56)</f>
        <v>2113</v>
      </c>
      <c r="K68" s="22">
        <f>D68/J68-1</f>
        <v>-0.41315664931377194</v>
      </c>
      <c r="L68" s="33"/>
      <c r="O68" s="106" t="s">
        <v>29</v>
      </c>
      <c r="P68" s="107"/>
      <c r="Q68" s="20">
        <f>Q69-Q67</f>
        <v>11056</v>
      </c>
      <c r="R68" s="21">
        <f>Q68/Q69</f>
        <v>0.19955598072306555</v>
      </c>
      <c r="S68" s="20">
        <f>S69-S67</f>
        <v>9444</v>
      </c>
      <c r="T68" s="21">
        <f>S68/S69</f>
        <v>0.19208786738533509</v>
      </c>
      <c r="U68" s="22">
        <f>Q68/S68-1</f>
        <v>0.17069038542990267</v>
      </c>
      <c r="V68" s="32"/>
    </row>
    <row r="69" spans="2:22" ht="15" thickBot="1">
      <c r="B69" s="104" t="s">
        <v>51</v>
      </c>
      <c r="C69" s="105"/>
      <c r="D69" s="23">
        <v>6135</v>
      </c>
      <c r="E69" s="24">
        <v>1</v>
      </c>
      <c r="F69" s="23">
        <v>5705</v>
      </c>
      <c r="G69" s="24">
        <v>1</v>
      </c>
      <c r="H69" s="25">
        <v>7.5372480280455845E-2</v>
      </c>
      <c r="I69" s="34"/>
      <c r="J69" s="23">
        <v>5209</v>
      </c>
      <c r="K69" s="25">
        <v>0.17776924553657136</v>
      </c>
      <c r="L69" s="23"/>
      <c r="O69" s="104" t="s">
        <v>51</v>
      </c>
      <c r="P69" s="105"/>
      <c r="Q69" s="23">
        <v>55403</v>
      </c>
      <c r="R69" s="24">
        <v>1</v>
      </c>
      <c r="S69" s="23">
        <v>49165</v>
      </c>
      <c r="T69" s="24">
        <v>1</v>
      </c>
      <c r="U69" s="25">
        <v>0.12687887725007618</v>
      </c>
      <c r="V69" s="34"/>
    </row>
    <row r="70" spans="2:22">
      <c r="B70" s="70" t="s">
        <v>56</v>
      </c>
      <c r="O70" s="70" t="s">
        <v>56</v>
      </c>
    </row>
    <row r="71" spans="2:22">
      <c r="B71" s="71" t="s">
        <v>57</v>
      </c>
      <c r="O71" s="71" t="s">
        <v>57</v>
      </c>
    </row>
    <row r="79" spans="2:22" ht="15" customHeight="1"/>
    <row r="81" ht="15" customHeight="1"/>
  </sheetData>
  <mergeCells count="84">
    <mergeCell ref="B67:C67"/>
    <mergeCell ref="O67:P67"/>
    <mergeCell ref="B68:C68"/>
    <mergeCell ref="O68:P68"/>
    <mergeCell ref="B69:C69"/>
    <mergeCell ref="O69:P69"/>
    <mergeCell ref="O44:O46"/>
    <mergeCell ref="P44:P46"/>
    <mergeCell ref="H45:H46"/>
    <mergeCell ref="V45:V46"/>
    <mergeCell ref="L43:L44"/>
    <mergeCell ref="Q43:R44"/>
    <mergeCell ref="S43:T44"/>
    <mergeCell ref="U43:U44"/>
    <mergeCell ref="V43:V44"/>
    <mergeCell ref="I45:I46"/>
    <mergeCell ref="J45:J46"/>
    <mergeCell ref="K45:K46"/>
    <mergeCell ref="L45:L46"/>
    <mergeCell ref="U45:U46"/>
    <mergeCell ref="H43:H44"/>
    <mergeCell ref="I43:I44"/>
    <mergeCell ref="J43:J44"/>
    <mergeCell ref="K43:K44"/>
    <mergeCell ref="B44:B46"/>
    <mergeCell ref="C44:C46"/>
    <mergeCell ref="B38:L38"/>
    <mergeCell ref="O38:V38"/>
    <mergeCell ref="B39:L39"/>
    <mergeCell ref="O39:V39"/>
    <mergeCell ref="B41:B43"/>
    <mergeCell ref="C41:C43"/>
    <mergeCell ref="D41:I41"/>
    <mergeCell ref="J41:L41"/>
    <mergeCell ref="O41:O43"/>
    <mergeCell ref="P41:P43"/>
    <mergeCell ref="Q41:V41"/>
    <mergeCell ref="D42:I42"/>
    <mergeCell ref="J42:L42"/>
    <mergeCell ref="Q42:V42"/>
    <mergeCell ref="D43:E44"/>
    <mergeCell ref="F43:G44"/>
    <mergeCell ref="B31:C31"/>
    <mergeCell ref="O31:P31"/>
    <mergeCell ref="B32:C32"/>
    <mergeCell ref="O32:P32"/>
    <mergeCell ref="B33:C33"/>
    <mergeCell ref="O33:P33"/>
    <mergeCell ref="O8:O10"/>
    <mergeCell ref="P8:P10"/>
    <mergeCell ref="H9:H10"/>
    <mergeCell ref="V9:V10"/>
    <mergeCell ref="L7:L8"/>
    <mergeCell ref="Q7:R8"/>
    <mergeCell ref="S7:T8"/>
    <mergeCell ref="U7:U8"/>
    <mergeCell ref="V7:V8"/>
    <mergeCell ref="I9:I10"/>
    <mergeCell ref="J9:J10"/>
    <mergeCell ref="K9:K10"/>
    <mergeCell ref="L9:L10"/>
    <mergeCell ref="U9:U10"/>
    <mergeCell ref="H7:H8"/>
    <mergeCell ref="I7:I8"/>
    <mergeCell ref="J7:J8"/>
    <mergeCell ref="K7:K8"/>
    <mergeCell ref="B8:B10"/>
    <mergeCell ref="C8:C10"/>
    <mergeCell ref="B2:L2"/>
    <mergeCell ref="O2:V2"/>
    <mergeCell ref="B3:L3"/>
    <mergeCell ref="O3:V3"/>
    <mergeCell ref="B5:B7"/>
    <mergeCell ref="C5:C7"/>
    <mergeCell ref="D5:I5"/>
    <mergeCell ref="J5:L5"/>
    <mergeCell ref="O5:O7"/>
    <mergeCell ref="P5:P7"/>
    <mergeCell ref="Q5:V5"/>
    <mergeCell ref="D6:I6"/>
    <mergeCell ref="J6:L6"/>
    <mergeCell ref="Q6:V6"/>
    <mergeCell ref="D7:E8"/>
    <mergeCell ref="F7:G8"/>
  </mergeCells>
  <conditionalFormatting sqref="D11:H30">
    <cfRule type="cellIs" dxfId="21" priority="7" operator="equal">
      <formula>0</formula>
    </cfRule>
  </conditionalFormatting>
  <conditionalFormatting sqref="D47:H66">
    <cfRule type="cellIs" dxfId="20" priority="19" operator="equal">
      <formula>0</formula>
    </cfRule>
  </conditionalFormatting>
  <conditionalFormatting sqref="H11:H32 U11:U32 H47:H68">
    <cfRule type="cellIs" dxfId="19" priority="14" operator="lessThan">
      <formula>0</formula>
    </cfRule>
  </conditionalFormatting>
  <conditionalFormatting sqref="I11:I30">
    <cfRule type="cellIs" dxfId="18" priority="6" operator="lessThan">
      <formula>0</formula>
    </cfRule>
  </conditionalFormatting>
  <conditionalFormatting sqref="I47:I66">
    <cfRule type="cellIs" dxfId="17" priority="20" operator="lessThan">
      <formula>0</formula>
    </cfRule>
    <cfRule type="cellIs" dxfId="16" priority="21" operator="equal">
      <formula>0</formula>
    </cfRule>
    <cfRule type="cellIs" dxfId="15" priority="22" operator="greaterThan">
      <formula>0</formula>
    </cfRule>
  </conditionalFormatting>
  <conditionalFormatting sqref="J11:K30">
    <cfRule type="cellIs" dxfId="14" priority="5" operator="equal">
      <formula>0</formula>
    </cfRule>
  </conditionalFormatting>
  <conditionalFormatting sqref="J47:K66">
    <cfRule type="cellIs" dxfId="13" priority="18" operator="equal">
      <formula>0</formula>
    </cfRule>
  </conditionalFormatting>
  <conditionalFormatting sqref="K68">
    <cfRule type="cellIs" dxfId="12" priority="13" operator="lessThan">
      <formula>0</formula>
    </cfRule>
  </conditionalFormatting>
  <conditionalFormatting sqref="K11:L30">
    <cfRule type="cellIs" dxfId="11" priority="4" operator="lessThan">
      <formula>0</formula>
    </cfRule>
  </conditionalFormatting>
  <conditionalFormatting sqref="K47:L66">
    <cfRule type="cellIs" dxfId="10" priority="15" operator="lessThan">
      <formula>0</formula>
    </cfRule>
  </conditionalFormatting>
  <conditionalFormatting sqref="L11:L30">
    <cfRule type="cellIs" dxfId="9" priority="3" operator="equal">
      <formula>0</formula>
    </cfRule>
  </conditionalFormatting>
  <conditionalFormatting sqref="L47:L66">
    <cfRule type="cellIs" dxfId="8" priority="16" operator="equal">
      <formula>0</formula>
    </cfRule>
    <cfRule type="cellIs" dxfId="7" priority="17" operator="greaterThan">
      <formula>0</formula>
    </cfRule>
  </conditionalFormatting>
  <conditionalFormatting sqref="Q11:U30">
    <cfRule type="cellIs" dxfId="6" priority="2" operator="equal">
      <formula>0</formula>
    </cfRule>
  </conditionalFormatting>
  <conditionalFormatting sqref="Q47:U66">
    <cfRule type="cellIs" dxfId="5" priority="9" operator="equal">
      <formula>0</formula>
    </cfRule>
  </conditionalFormatting>
  <conditionalFormatting sqref="U47:U68">
    <cfRule type="cellIs" dxfId="4" priority="8" operator="lessThan">
      <formula>0</formula>
    </cfRule>
  </conditionalFormatting>
  <conditionalFormatting sqref="V11:V30">
    <cfRule type="cellIs" dxfId="3" priority="1" operator="lessThan">
      <formula>0</formula>
    </cfRule>
  </conditionalFormatting>
  <conditionalFormatting sqref="V47:V66">
    <cfRule type="cellIs" dxfId="2" priority="10" operator="lessThan">
      <formula>0</formula>
    </cfRule>
    <cfRule type="cellIs" dxfId="1" priority="11" operator="equal">
      <formula>0</formula>
    </cfRule>
    <cfRule type="cellIs" dxfId="0" priority="1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Summary table  </vt:lpstr>
      <vt:lpstr>CV GVW&gt;3.5t</vt:lpstr>
      <vt:lpstr>CV GVW&gt;3.5t-segments 1</vt:lpstr>
      <vt:lpstr>CV GVW&gt;3.5t-segmenty 2</vt:lpstr>
      <vt:lpstr>Buses GVW&gt;3.5t</vt:lpstr>
      <vt:lpstr>LCV up to 3.5t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2026-01-07T06:09:00Z</cp:lastPrinted>
  <dcterms:created xsi:type="dcterms:W3CDTF">2011-02-21T10:08:17Z</dcterms:created>
  <dcterms:modified xsi:type="dcterms:W3CDTF">2026-10-06T08:49:51Z</dcterms:modified>
</cp:coreProperties>
</file>