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8\SOiSD\"/>
    </mc:Choice>
  </mc:AlternateContent>
  <xr:revisionPtr revIDLastSave="0" documentId="13_ncr:1_{1885B878-B86C-4E32-9C31-AE047969CA8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ele zbiorcze i wykresy" sheetId="9" r:id="rId1"/>
    <sheet name="Samochody osobowe " sheetId="15" r:id="rId2"/>
    <sheet name="Samochody osobowe INDYW" sheetId="11" r:id="rId3"/>
    <sheet name="Samochody osobowe REGON" sheetId="12" r:id="rId4"/>
    <sheet name="Samochody dostawcze" sheetId="7" r:id="rId5"/>
    <sheet name="Samochody osobowe i dostawcze" sheetId="1" r:id="rId6"/>
  </sheets>
  <externalReferences>
    <externalReference r:id="rId7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7" i="7" l="1"/>
  <c r="S68" i="7" s="1"/>
  <c r="T68" i="7" s="1"/>
  <c r="Q67" i="7"/>
  <c r="R67" i="7" s="1"/>
  <c r="J67" i="7"/>
  <c r="F67" i="7"/>
  <c r="D67" i="7"/>
  <c r="S61" i="15"/>
  <c r="Q61" i="15"/>
  <c r="R61" i="15" s="1"/>
  <c r="S60" i="15"/>
  <c r="T60" i="15" s="1"/>
  <c r="Q60" i="15"/>
  <c r="R60" i="15" s="1"/>
  <c r="S96" i="15"/>
  <c r="T96" i="15" s="1"/>
  <c r="Q96" i="15"/>
  <c r="U96" i="15" s="1"/>
  <c r="S95" i="15"/>
  <c r="T95" i="15" s="1"/>
  <c r="Q95" i="15"/>
  <c r="T61" i="15"/>
  <c r="J96" i="15"/>
  <c r="F96" i="15"/>
  <c r="G96" i="15" s="1"/>
  <c r="D96" i="15"/>
  <c r="E96" i="15" s="1"/>
  <c r="K96" i="15" s="1"/>
  <c r="J95" i="15"/>
  <c r="F95" i="15"/>
  <c r="G95" i="15" s="1"/>
  <c r="D95" i="15"/>
  <c r="H95" i="15" s="1"/>
  <c r="J61" i="15"/>
  <c r="F61" i="15"/>
  <c r="G61" i="15" s="1"/>
  <c r="D61" i="15"/>
  <c r="E61" i="15" s="1"/>
  <c r="K61" i="15" s="1"/>
  <c r="J60" i="15"/>
  <c r="F60" i="15"/>
  <c r="G60" i="15" s="1"/>
  <c r="D60" i="15"/>
  <c r="H60" i="15" s="1"/>
  <c r="Q70" i="12"/>
  <c r="R70" i="12" s="1"/>
  <c r="S70" i="12"/>
  <c r="T70" i="12" s="1"/>
  <c r="Q70" i="11"/>
  <c r="R70" i="11" s="1"/>
  <c r="S70" i="11"/>
  <c r="T70" i="11" s="1"/>
  <c r="S32" i="7"/>
  <c r="T32" i="7" s="1"/>
  <c r="Q32" i="7"/>
  <c r="J32" i="7"/>
  <c r="F32" i="7"/>
  <c r="D32" i="7"/>
  <c r="E32" i="7"/>
  <c r="K32" i="7" s="1"/>
  <c r="S31" i="7"/>
  <c r="T31" i="7" s="1"/>
  <c r="Q31" i="7"/>
  <c r="J31" i="7"/>
  <c r="F31" i="7"/>
  <c r="G31" i="7" s="1"/>
  <c r="D31" i="7"/>
  <c r="H31" i="7" s="1"/>
  <c r="D70" i="11"/>
  <c r="E70" i="11" s="1"/>
  <c r="F70" i="11"/>
  <c r="G70" i="11" s="1"/>
  <c r="J70" i="11"/>
  <c r="J68" i="7"/>
  <c r="G7" i="9"/>
  <c r="F7" i="9"/>
  <c r="D7" i="9"/>
  <c r="C7" i="9"/>
  <c r="E7" i="9" s="1"/>
  <c r="S33" i="11"/>
  <c r="T33" i="11" s="1"/>
  <c r="Q33" i="11"/>
  <c r="R33" i="11" s="1"/>
  <c r="S32" i="11"/>
  <c r="T32" i="11" s="1"/>
  <c r="Q32" i="11"/>
  <c r="R32" i="11" s="1"/>
  <c r="Q69" i="11"/>
  <c r="S69" i="11"/>
  <c r="T69" i="11" s="1"/>
  <c r="D31" i="1"/>
  <c r="E31" i="1" s="1"/>
  <c r="F31" i="1"/>
  <c r="H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E67" i="7"/>
  <c r="D68" i="7"/>
  <c r="G67" i="7"/>
  <c r="D32" i="12"/>
  <c r="E32" i="12" s="1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 s="1"/>
  <c r="D70" i="12"/>
  <c r="E70" i="12" s="1"/>
  <c r="F70" i="12"/>
  <c r="G70" i="12" s="1"/>
  <c r="J70" i="12"/>
  <c r="K70" i="12" s="1"/>
  <c r="D32" i="11"/>
  <c r="F32" i="11"/>
  <c r="G32" i="11" s="1"/>
  <c r="J32" i="11"/>
  <c r="D33" i="11"/>
  <c r="E33" i="11" s="1"/>
  <c r="F33" i="11"/>
  <c r="G33" i="11" s="1"/>
  <c r="J33" i="11"/>
  <c r="D69" i="11"/>
  <c r="F69" i="11"/>
  <c r="G69" i="11"/>
  <c r="J69" i="11"/>
  <c r="H69" i="12"/>
  <c r="U33" i="12" l="1"/>
  <c r="H32" i="1"/>
  <c r="H7" i="9"/>
  <c r="U69" i="11"/>
  <c r="H69" i="11"/>
  <c r="U32" i="11"/>
  <c r="H32" i="11"/>
  <c r="U69" i="12"/>
  <c r="R33" i="12"/>
  <c r="U32" i="12"/>
  <c r="K32" i="12"/>
  <c r="J31" i="1"/>
  <c r="O32" i="1"/>
  <c r="O31" i="1"/>
  <c r="G31" i="1"/>
  <c r="U31" i="7"/>
  <c r="H67" i="7"/>
  <c r="U32" i="7"/>
  <c r="F68" i="7"/>
  <c r="G68" i="7" s="1"/>
  <c r="K68" i="7"/>
  <c r="E68" i="7"/>
  <c r="K67" i="7"/>
  <c r="E31" i="7"/>
  <c r="K31" i="7" s="1"/>
  <c r="T67" i="7"/>
  <c r="U70" i="12"/>
  <c r="H70" i="12"/>
  <c r="R32" i="12"/>
  <c r="K33" i="12"/>
  <c r="H33" i="12"/>
  <c r="H32" i="12"/>
  <c r="U70" i="11"/>
  <c r="R69" i="11"/>
  <c r="K70" i="11"/>
  <c r="H70" i="11"/>
  <c r="K69" i="11"/>
  <c r="E69" i="11"/>
  <c r="H33" i="11"/>
  <c r="U33" i="11"/>
  <c r="K33" i="11"/>
  <c r="E32" i="11"/>
  <c r="K32" i="11"/>
  <c r="U60" i="15"/>
  <c r="U61" i="15"/>
  <c r="U95" i="15"/>
  <c r="R96" i="15"/>
  <c r="H96" i="15"/>
  <c r="R95" i="15"/>
  <c r="J32" i="1"/>
  <c r="E32" i="1"/>
  <c r="Q68" i="7"/>
  <c r="U67" i="7"/>
  <c r="H32" i="7"/>
  <c r="R31" i="7"/>
  <c r="R32" i="7"/>
  <c r="G32" i="7"/>
  <c r="H61" i="15"/>
  <c r="E95" i="15"/>
  <c r="K95" i="15" s="1"/>
  <c r="E60" i="15"/>
  <c r="K60" i="15" s="1"/>
  <c r="H68" i="7" l="1"/>
  <c r="U68" i="7"/>
  <c r="R68" i="7"/>
</calcChain>
</file>

<file path=xl/sharedStrings.xml><?xml version="1.0" encoding="utf-8"?>
<sst xmlns="http://schemas.openxmlformats.org/spreadsheetml/2006/main" count="933" uniqueCount="202">
  <si>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</si>
  <si>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</si>
  <si>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</si>
  <si>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</si>
  <si>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</si>
  <si>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</si>
  <si>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</si>
  <si>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</si>
  <si>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</si>
  <si>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</si>
  <si>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</si>
  <si>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</si>
  <si>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</si>
  <si>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</si>
  <si>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</si>
  <si>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</si>
  <si>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</si>
  <si>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</si>
  <si>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</si>
  <si>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</si>
  <si>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</si>
  <si>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</si>
  <si>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</si>
  <si>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</si>
  <si>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</si>
  <si>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</si>
  <si>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</si>
  <si>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</si>
  <si>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</si>
  <si>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</si>
  <si>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</si>
  <si>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</si>
  <si>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</si>
  <si>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</si>
  <si>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</si>
  <si>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</si>
  <si>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</si>
  <si>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</si>
  <si>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</si>
  <si>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</si>
  <si>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</si>
  <si>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</si>
  <si>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</si>
  <si>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</si>
  <si>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</si>
  <si>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</si>
  <si>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</si>
  <si>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</si>
  <si>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</si>
  <si>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</si>
  <si>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</si>
  <si>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</si>
  <si>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</si>
  <si>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</si>
  <si>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</si>
  <si>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</si>
  <si>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</si>
  <si>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</si>
  <si>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</si>
  <si>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</si>
  <si>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</si>
  <si>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</si>
  <si>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</si>
  <si>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</si>
  <si>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</si>
  <si>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</si>
  <si>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</si>
  <si>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</si>
  <si>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</si>
  <si>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</si>
  <si>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</si>
  <si>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</si>
  <si>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</si>
  <si>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</si>
  <si>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</si>
  <si>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</si>
  <si>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</si>
  <si>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</si>
  <si>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</si>
  <si>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</si>
  <si>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</si>
  <si>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</si>
  <si>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</si>
  <si>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</si>
  <si>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</si>
  <si>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</si>
  <si>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</si>
  <si>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</si>
  <si>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</si>
  <si>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>SEAT</t>
  </si>
  <si>
    <t>Volkswagen T-Cross</t>
  </si>
  <si>
    <t>Audi Q5</t>
  </si>
  <si>
    <t>Toyota Proace Max</t>
  </si>
  <si>
    <t>BENIMAR</t>
  </si>
  <si>
    <t>MAXUS</t>
  </si>
  <si>
    <t>Volkswagen Golf</t>
  </si>
  <si>
    <t>OMODA</t>
  </si>
  <si>
    <t>MG ZS</t>
  </si>
  <si>
    <t>Toyota Corolla Cross</t>
  </si>
  <si>
    <t>JAECOO</t>
  </si>
  <si>
    <t>BYD</t>
  </si>
  <si>
    <t>CHERY</t>
  </si>
  <si>
    <t>MAZDA</t>
  </si>
  <si>
    <t>BAIC</t>
  </si>
  <si>
    <t>MINI</t>
  </si>
  <si>
    <t>LEAPMOTOR</t>
  </si>
  <si>
    <t>JEEP</t>
  </si>
  <si>
    <t>TESLA</t>
  </si>
  <si>
    <t>ALFA ROMEO</t>
  </si>
  <si>
    <t>LAND ROVER</t>
  </si>
  <si>
    <t>PORSCHE</t>
  </si>
  <si>
    <t>JAC</t>
  </si>
  <si>
    <t>GAC</t>
  </si>
  <si>
    <t>GEELY</t>
  </si>
  <si>
    <t>XPENG</t>
  </si>
  <si>
    <t>DONGFENG</t>
  </si>
  <si>
    <t>DS</t>
  </si>
  <si>
    <t>MITSUBISHI</t>
  </si>
  <si>
    <t>JETOUR</t>
  </si>
  <si>
    <t>KGM</t>
  </si>
  <si>
    <t>HONGQI</t>
  </si>
  <si>
    <t>SUBARU</t>
  </si>
  <si>
    <t>FORTHING</t>
  </si>
  <si>
    <t>BESTUNE</t>
  </si>
  <si>
    <t>RAZEM 1-50</t>
  </si>
  <si>
    <t>Cupra Formentor</t>
  </si>
  <si>
    <t>BMW X3</t>
  </si>
  <si>
    <t>Volkswagen Caddy</t>
  </si>
  <si>
    <t>Rejestracje nowych samochodów osobowych na Inywidualnych Klentów,
ranking modeli - 2026 narastająco</t>
  </si>
  <si>
    <t>Registrations of New PC For Individual Customers, Top Models - 2026 YTD</t>
  </si>
  <si>
    <t>Rejestracje nowych samochodów osobowych na KLIENTÓW INDYWIDUALNYCH,
ranking marek - 2026 narastająco</t>
  </si>
  <si>
    <t>Registrations of New PC For Indywidual Customers, Top Makes - 2026 YTD</t>
  </si>
  <si>
    <t>Dacia Bigster</t>
  </si>
  <si>
    <t>Rejestracje nowych samochodów osobowych na REGON,
ranking modeli - 2026 narastająco</t>
  </si>
  <si>
    <t>Rejestracje nowych samochodów osobowych na REGON,
ranking marek - 2026 narastająco</t>
  </si>
  <si>
    <t>Registrations of New PC For Business Activity, Top Makes - 2026 YTD</t>
  </si>
  <si>
    <t>Rejestracje nowych samochodów dostawczych OGÓŁEM, ranking marek - 2026 narastająco</t>
  </si>
  <si>
    <t>Registrations of new LCV, Top Brands - 2026 YTD</t>
  </si>
  <si>
    <t>Rejestracje nowych samochodów dostawczych do 3,5T, ranking modeli - 2026 narastająco</t>
  </si>
  <si>
    <t>Registrations of new LCV up to 3.5T, Top Models - 2026 YTD</t>
  </si>
  <si>
    <t>Rejestracje nowych samochodów osobowych OGÓŁEM, ranking marek - 2026 narastająco</t>
  </si>
  <si>
    <t>Registrations of new PC, Top Brands - 2026 YTD</t>
  </si>
  <si>
    <t>Rejestracje nowych samochodów osobowych OGÓŁEM, ranking modeli - 2026 narastająco</t>
  </si>
  <si>
    <t>Registrations of new PC, Top Models - 2026 YTD</t>
  </si>
  <si>
    <t>MCLOUIS</t>
  </si>
  <si>
    <t>RIMOR</t>
  </si>
  <si>
    <t>Renault Trafic</t>
  </si>
  <si>
    <t>Toyota Proace</t>
  </si>
  <si>
    <t>Opel Combo</t>
  </si>
  <si>
    <t>Volkswagen Transporter</t>
  </si>
  <si>
    <t>Opel Movano</t>
  </si>
  <si>
    <t>Fiat Doblo</t>
  </si>
  <si>
    <t>Renault Kangoo</t>
  </si>
  <si>
    <t>* PZPM na podstawie danych CEP</t>
  </si>
  <si>
    <t>Suzuki Vitara</t>
  </si>
  <si>
    <t>PIAGGIO</t>
  </si>
  <si>
    <t>Ford Transit Courier</t>
  </si>
  <si>
    <t>MAN TGE</t>
  </si>
  <si>
    <t>Fiat Scudo</t>
  </si>
  <si>
    <t>CHANGAN</t>
  </si>
  <si>
    <t>Omoda 5</t>
  </si>
  <si>
    <t>Skoda Fabia</t>
  </si>
  <si>
    <t>Volkswagen Taigo</t>
  </si>
  <si>
    <t>Lipiec</t>
  </si>
  <si>
    <t>July</t>
  </si>
  <si>
    <t>BYD Seal U</t>
  </si>
  <si>
    <t>Volkswagen Tiguan</t>
  </si>
  <si>
    <t>BMW X5</t>
  </si>
  <si>
    <t>Rok narastająco Styczeń -Sierpień</t>
  </si>
  <si>
    <t>YTD January - August</t>
  </si>
  <si>
    <t>Sierpień</t>
  </si>
  <si>
    <t>August</t>
  </si>
  <si>
    <t>Sie/Lip
Zmiana %</t>
  </si>
  <si>
    <t>Aug/Jul Ch %</t>
  </si>
  <si>
    <t>Sie/Lip
Zmiana poz</t>
  </si>
  <si>
    <t>Aug/Jul Ch position</t>
  </si>
  <si>
    <t>Rejestracje nowych samochodów osobowych na REGON, ranking marek - Sierpień 2026</t>
  </si>
  <si>
    <t>Registrations of New PC For Business Activity, Top Makes - August 2026</t>
  </si>
  <si>
    <t>FOTON</t>
  </si>
  <si>
    <t>Rejestracje nowych samochodów dostawczych do 3,5T, ranking modeli - Sierpień 2026</t>
  </si>
  <si>
    <t>Registrations of new LCV up to 3.5T, Top Models - August 2026</t>
  </si>
  <si>
    <t>Rok narastająco Styczeń - Sierpień</t>
  </si>
  <si>
    <t>Rejestracje nowych samochodów osobowych OGÓŁEM, ranking marek - Sierpień 2026</t>
  </si>
  <si>
    <t>Registrations of new PC, Top Brands - August 2026</t>
  </si>
  <si>
    <t>Rejestracje nowych samochodów osobowych OGÓŁEM, ranking modeli - Sierpień 2026</t>
  </si>
  <si>
    <t>Registrations of new PC, Top Models - August 2026</t>
  </si>
  <si>
    <t>Audi A3</t>
  </si>
  <si>
    <t>Rejestracje nowych samochodów osobowych na REGON, ranking modeli - Sierpień 2026</t>
  </si>
  <si>
    <t>Registrations of New PC For Business Activity, Top Models - August 2026</t>
  </si>
  <si>
    <t>BYD SEALION 5</t>
  </si>
  <si>
    <t>Kia K4</t>
  </si>
  <si>
    <t>Rejestracje nowych samochodów osobowych na KLIENTÓW INDYWIDUALNYCH, ranking marek - Sierpień 2026</t>
  </si>
  <si>
    <t>Registrations of New PC For Individual Customers, Top Makes - August 2026</t>
  </si>
  <si>
    <t>2026
Sie</t>
  </si>
  <si>
    <t>2025
Sie</t>
  </si>
  <si>
    <t>2026
Sty - Sie</t>
  </si>
  <si>
    <t>2025
Sty - Sie</t>
  </si>
  <si>
    <t>Rejestracje nowych samochodów osobowych na KLIENTÓW INDYWIDUALNYCH, ranking modeli - Sierpień 2026</t>
  </si>
  <si>
    <t>Registrations of New PC For Individual Customers, Top Models - August 2026</t>
  </si>
  <si>
    <t>Chery Tiggo 7</t>
  </si>
  <si>
    <t>Renault Clio</t>
  </si>
  <si>
    <t>Volkswagen Polo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</si>
</sst>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11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vertical="center" wrapText="1"/>
    </xf>
    <xf numFmtId="0" fontId="18" fillId="2" borderId="17" xfId="8" applyFont="1" applyFill="1" applyBorder="1" applyAlignment="1">
      <alignment horizontal="center" vertical="center" wrapText="1"/>
    </xf>
    <xf numFmtId="0" fontId="18" fillId="2" borderId="15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0" fontId="19" fillId="0" borderId="13" xfId="8" applyFont="1" applyBorder="1" applyAlignment="1">
      <alignment vertical="center"/>
    </xf>
    <xf numFmtId="3" fontId="19" fillId="0" borderId="16" xfId="8" applyNumberFormat="1" applyFont="1" applyBorder="1" applyAlignment="1">
      <alignment vertical="center"/>
    </xf>
    <xf numFmtId="10" fontId="19" fillId="0" borderId="13" xfId="18" applyNumberFormat="1" applyFont="1" applyBorder="1" applyAlignment="1">
      <alignment vertical="center"/>
    </xf>
    <xf numFmtId="165" fontId="19" fillId="0" borderId="13" xfId="18" applyNumberFormat="1" applyFont="1" applyBorder="1" applyAlignment="1">
      <alignment vertical="center"/>
    </xf>
    <xf numFmtId="0" fontId="20" fillId="4" borderId="10" xfId="0" applyFont="1" applyFill="1" applyBorder="1" applyAlignment="1">
      <alignment horizontal="center" vertical="center" wrapText="1"/>
    </xf>
    <xf numFmtId="0" fontId="19" fillId="4" borderId="13" xfId="8" applyFont="1" applyFill="1" applyBorder="1" applyAlignment="1">
      <alignment vertical="center"/>
    </xf>
    <xf numFmtId="3" fontId="19" fillId="4" borderId="16" xfId="8" applyNumberFormat="1" applyFont="1" applyFill="1" applyBorder="1" applyAlignment="1">
      <alignment vertical="center"/>
    </xf>
    <xf numFmtId="10" fontId="19" fillId="4" borderId="13" xfId="18" applyNumberFormat="1" applyFont="1" applyFill="1" applyBorder="1" applyAlignment="1">
      <alignment vertical="center"/>
    </xf>
    <xf numFmtId="165" fontId="19" fillId="4" borderId="13" xfId="18" applyNumberFormat="1" applyFont="1" applyFill="1" applyBorder="1" applyAlignment="1">
      <alignment vertical="center"/>
    </xf>
    <xf numFmtId="3" fontId="19" fillId="3" borderId="16" xfId="8" applyNumberFormat="1" applyFont="1" applyFill="1" applyBorder="1" applyAlignment="1">
      <alignment vertical="center"/>
    </xf>
    <xf numFmtId="10" fontId="19" fillId="3" borderId="13" xfId="18" applyNumberFormat="1" applyFont="1" applyFill="1" applyBorder="1" applyAlignment="1">
      <alignment vertical="center"/>
    </xf>
    <xf numFmtId="165" fontId="19" fillId="3" borderId="13" xfId="18" applyNumberFormat="1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9" fontId="11" fillId="2" borderId="13" xfId="18" applyFont="1" applyFill="1" applyBorder="1" applyAlignment="1">
      <alignment vertical="center"/>
    </xf>
    <xf numFmtId="165" fontId="11" fillId="2" borderId="13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0" xfId="18" applyNumberFormat="1" applyFont="1" applyBorder="1" applyAlignment="1">
      <alignment horizontal="center"/>
    </xf>
    <xf numFmtId="1" fontId="19" fillId="4" borderId="10" xfId="18" applyNumberFormat="1" applyFont="1" applyFill="1" applyBorder="1" applyAlignment="1">
      <alignment horizontal="center"/>
    </xf>
    <xf numFmtId="3" fontId="19" fillId="3" borderId="10" xfId="8" applyNumberFormat="1" applyFont="1" applyFill="1" applyBorder="1" applyAlignment="1">
      <alignment vertical="center"/>
    </xf>
    <xf numFmtId="0" fontId="19" fillId="3" borderId="10" xfId="8" applyFont="1" applyFill="1" applyBorder="1" applyAlignment="1">
      <alignment vertical="center"/>
    </xf>
    <xf numFmtId="3" fontId="11" fillId="2" borderId="10" xfId="8" applyNumberFormat="1" applyFont="1" applyFill="1" applyBorder="1" applyAlignment="1">
      <alignment vertical="center"/>
    </xf>
    <xf numFmtId="14" fontId="12" fillId="0" borderId="0" xfId="0" applyNumberFormat="1" applyFont="1"/>
    <xf numFmtId="0" fontId="14" fillId="0" borderId="0" xfId="8" applyFont="1" applyAlignment="1">
      <alignment vertical="center"/>
    </xf>
    <xf numFmtId="0" fontId="19" fillId="3" borderId="16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14" fontId="21" fillId="0" borderId="0" xfId="0" applyNumberFormat="1" applyFont="1"/>
    <xf numFmtId="0" fontId="29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8" fillId="2" borderId="22" xfId="8" applyFont="1" applyFill="1" applyBorder="1" applyAlignment="1">
      <alignment horizontal="center" vertical="top" wrapText="1"/>
    </xf>
    <xf numFmtId="0" fontId="28" fillId="2" borderId="12" xfId="8" applyFont="1" applyFill="1" applyBorder="1" applyAlignment="1">
      <alignment horizontal="center" vertical="top" wrapText="1"/>
    </xf>
    <xf numFmtId="0" fontId="11" fillId="2" borderId="23" xfId="8" applyFont="1" applyFill="1" applyBorder="1" applyAlignment="1">
      <alignment horizontal="center" vertical="top"/>
    </xf>
    <xf numFmtId="0" fontId="11" fillId="2" borderId="13" xfId="8" applyFont="1" applyFill="1" applyBorder="1" applyAlignment="1">
      <alignment horizontal="center" vertical="top"/>
    </xf>
    <xf numFmtId="0" fontId="13" fillId="3" borderId="23" xfId="8" applyFont="1" applyFill="1" applyBorder="1" applyAlignment="1">
      <alignment horizontal="center" vertical="center"/>
    </xf>
    <xf numFmtId="0" fontId="13" fillId="3" borderId="13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wrapText="1"/>
    </xf>
    <xf numFmtId="0" fontId="11" fillId="2" borderId="25" xfId="8" applyFont="1" applyFill="1" applyBorder="1" applyAlignment="1">
      <alignment horizontal="center" wrapText="1"/>
    </xf>
    <xf numFmtId="0" fontId="11" fillId="2" borderId="11" xfId="8" applyFont="1" applyFill="1" applyBorder="1" applyAlignment="1">
      <alignment horizontal="center" wrapText="1"/>
    </xf>
    <xf numFmtId="0" fontId="11" fillId="2" borderId="22" xfId="8" applyFont="1" applyFill="1" applyBorder="1" applyAlignment="1">
      <alignment horizontal="center" wrapText="1"/>
    </xf>
    <xf numFmtId="0" fontId="11" fillId="2" borderId="24" xfId="8" applyFont="1" applyFill="1" applyBorder="1" applyAlignment="1">
      <alignment horizontal="center" vertical="center"/>
    </xf>
    <xf numFmtId="0" fontId="11" fillId="2" borderId="19" xfId="8" applyFont="1" applyFill="1" applyBorder="1" applyAlignment="1">
      <alignment horizontal="center" vertical="center"/>
    </xf>
    <xf numFmtId="0" fontId="11" fillId="2" borderId="14" xfId="8" applyFont="1" applyFill="1" applyBorder="1" applyAlignment="1">
      <alignment horizontal="center" vertical="center"/>
    </xf>
    <xf numFmtId="0" fontId="17" fillId="2" borderId="24" xfId="8" applyFont="1" applyFill="1" applyBorder="1" applyAlignment="1">
      <alignment horizontal="center" vertical="center" wrapText="1"/>
    </xf>
    <xf numFmtId="0" fontId="17" fillId="2" borderId="14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15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wrapText="1"/>
    </xf>
    <xf numFmtId="0" fontId="17" fillId="2" borderId="22" xfId="8" applyFont="1" applyFill="1" applyBorder="1" applyAlignment="1">
      <alignment horizontal="center" wrapText="1"/>
    </xf>
    <xf numFmtId="0" fontId="27" fillId="2" borderId="11" xfId="8" applyFont="1" applyFill="1" applyBorder="1" applyAlignment="1">
      <alignment horizontal="center" wrapText="1"/>
    </xf>
    <xf numFmtId="0" fontId="27" fillId="2" borderId="22" xfId="8" applyFont="1" applyFill="1" applyBorder="1" applyAlignment="1">
      <alignment horizontal="center" wrapText="1"/>
    </xf>
    <xf numFmtId="0" fontId="16" fillId="2" borderId="25" xfId="8" applyFont="1" applyFill="1" applyBorder="1" applyAlignment="1">
      <alignment horizontal="center" vertical="top"/>
    </xf>
    <xf numFmtId="0" fontId="16" fillId="2" borderId="17" xfId="8" applyFont="1" applyFill="1" applyBorder="1" applyAlignment="1">
      <alignment horizontal="center" vertical="top"/>
    </xf>
    <xf numFmtId="0" fontId="13" fillId="0" borderId="0" xfId="8" applyFont="1" applyAlignment="1">
      <alignment horizontal="center" vertical="center"/>
    </xf>
    <xf numFmtId="0" fontId="16" fillId="2" borderId="22" xfId="8" applyFont="1" applyFill="1" applyBorder="1" applyAlignment="1">
      <alignment horizontal="center" vertical="top"/>
    </xf>
    <xf numFmtId="0" fontId="16" fillId="2" borderId="12" xfId="8" applyFont="1" applyFill="1" applyBorder="1" applyAlignment="1">
      <alignment horizontal="center" vertical="top"/>
    </xf>
    <xf numFmtId="0" fontId="18" fillId="2" borderId="22" xfId="8" applyFont="1" applyFill="1" applyBorder="1" applyAlignment="1">
      <alignment horizontal="center" vertical="top" wrapText="1"/>
    </xf>
    <xf numFmtId="0" fontId="18" fillId="2" borderId="12" xfId="8" applyFont="1" applyFill="1" applyBorder="1" applyAlignment="1">
      <alignment horizontal="center" vertical="top" wrapText="1"/>
    </xf>
    <xf numFmtId="0" fontId="16" fillId="2" borderId="1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6" fillId="2" borderId="15" xfId="8" applyFont="1" applyFill="1" applyBorder="1" applyAlignment="1">
      <alignment horizontal="center" vertical="center"/>
    </xf>
    <xf numFmtId="0" fontId="14" fillId="0" borderId="21" xfId="8" applyFont="1" applyBorder="1" applyAlignment="1">
      <alignment horizontal="center"/>
    </xf>
    <xf numFmtId="0" fontId="14" fillId="0" borderId="0" xfId="8" applyFont="1" applyAlignment="1">
      <alignment horizontal="center" vertical="center"/>
    </xf>
    <xf numFmtId="0" fontId="14" fillId="0" borderId="21" xfId="8" applyFont="1" applyBorder="1" applyAlignment="1">
      <alignment horizontal="center" vertical="center"/>
    </xf>
    <xf numFmtId="0" fontId="13" fillId="0" borderId="0" xfId="8" applyFont="1" applyAlignment="1">
      <alignment horizontal="center" wrapText="1"/>
    </xf>
    <xf numFmtId="0" fontId="18" fillId="2" borderId="22" xfId="8" applyFont="1" applyFill="1" applyBorder="1" applyAlignment="1">
      <alignment horizontal="center" vertical="center" wrapText="1"/>
    </xf>
    <xf numFmtId="0" fontId="18" fillId="2" borderId="12" xfId="8" applyFont="1" applyFill="1" applyBorder="1" applyAlignment="1">
      <alignment horizontal="center" vertical="center" wrapText="1"/>
    </xf>
    <xf numFmtId="0" fontId="17" fillId="2" borderId="11" xfId="8" applyFont="1" applyFill="1" applyBorder="1" applyAlignment="1">
      <alignment horizontal="center" vertical="center" wrapText="1"/>
    </xf>
    <xf numFmtId="0" fontId="17" fillId="2" borderId="22" xfId="8" applyFont="1" applyFill="1" applyBorder="1" applyAlignment="1">
      <alignment horizontal="center" vertical="center" wrapText="1"/>
    </xf>
    <xf numFmtId="0" fontId="11" fillId="2" borderId="20" xfId="8" applyFont="1" applyFill="1" applyBorder="1" applyAlignment="1">
      <alignment horizontal="center" vertical="center"/>
    </xf>
    <xf numFmtId="0" fontId="11" fillId="2" borderId="18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6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2"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46269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H2" s="6"/>
    </row>
    <row r="3" spans="1:256" ht="24.75" customHeight="1" x14ac:dyDescent="0.2">
      <c r="B3" s="65" t="s">
        <v>76</v>
      </c>
      <c r="C3" s="66"/>
      <c r="D3" s="66"/>
      <c r="E3" s="66"/>
      <c r="F3" s="66"/>
      <c r="G3" s="66"/>
      <c r="H3" s="67"/>
    </row>
    <row r="4" spans="1:256" ht="27" customHeight="1" x14ac:dyDescent="0.2">
      <c r="B4" s="7"/>
      <c r="C4" s="8" t="s">
        <v>193</v>
      </c>
      <c r="D4" s="8" t="s">
        <v>194</v>
      </c>
      <c r="E4" s="9" t="s">
        <v>53</v>
      </c>
      <c r="F4" s="8" t="s">
        <v>195</v>
      </c>
      <c r="G4" s="8" t="s">
        <v>196</v>
      </c>
      <c r="H4" s="9" t="s">
        <v>53</v>
      </c>
    </row>
    <row r="5" spans="1:256" ht="24.75" customHeight="1" x14ac:dyDescent="0.2">
      <c r="B5" s="10" t="s">
        <v>47</v>
      </c>
      <c r="C5" s="11">
        <v>45907</v>
      </c>
      <c r="D5" s="11">
        <v>42479</v>
      </c>
      <c r="E5" s="12">
        <v>8.0698698180277306E-2</v>
      </c>
      <c r="F5" s="11">
        <v>414143</v>
      </c>
      <c r="G5" s="11">
        <v>378055</v>
      </c>
      <c r="H5" s="12">
        <v>9.5457010223380268E-2</v>
      </c>
      <c r="I5" s="22"/>
    </row>
    <row r="6" spans="1:256" ht="24.75" customHeight="1" x14ac:dyDescent="0.2">
      <c r="B6" s="10" t="s">
        <v>48</v>
      </c>
      <c r="C6" s="11">
        <v>5209</v>
      </c>
      <c r="D6" s="11">
        <v>4818</v>
      </c>
      <c r="E6" s="12">
        <v>8.1154005811540086E-2</v>
      </c>
      <c r="F6" s="11">
        <v>49268</v>
      </c>
      <c r="G6" s="11">
        <v>43460</v>
      </c>
      <c r="H6" s="12">
        <v>0.13364012885411869</v>
      </c>
    </row>
    <row r="7" spans="1:256" ht="24.75" customHeight="1" x14ac:dyDescent="0.2">
      <c r="B7" s="13" t="s">
        <v>49</v>
      </c>
      <c r="C7" s="14">
        <f>C6-C8</f>
        <v>5033</v>
      </c>
      <c r="D7" s="14">
        <f>D6-D8</f>
        <v>4621</v>
      </c>
      <c r="E7" s="15">
        <f>C7/D7-1</f>
        <v>8.9158190867777432E-2</v>
      </c>
      <c r="F7" s="14">
        <f>F6-F8</f>
        <v>47430</v>
      </c>
      <c r="G7" s="14">
        <f>G6-G8</f>
        <v>41738</v>
      </c>
      <c r="H7" s="15">
        <f>F7/G7-1</f>
        <v>0.13637452681010109</v>
      </c>
    </row>
    <row r="8" spans="1:256" ht="24.75" customHeight="1" x14ac:dyDescent="0.2">
      <c r="B8" s="16" t="s">
        <v>50</v>
      </c>
      <c r="C8" s="14">
        <v>176</v>
      </c>
      <c r="D8" s="14">
        <v>197</v>
      </c>
      <c r="E8" s="17">
        <v>-0.10659898477157359</v>
      </c>
      <c r="F8" s="14">
        <v>1838</v>
      </c>
      <c r="G8" s="14">
        <v>1722</v>
      </c>
      <c r="H8" s="17">
        <v>6.7363530778164815E-2</v>
      </c>
    </row>
    <row r="9" spans="1:256" ht="25.5" customHeight="1" x14ac:dyDescent="0.2">
      <c r="B9" s="62" t="s">
        <v>51</v>
      </c>
      <c r="C9" s="18">
        <v>51116</v>
      </c>
      <c r="D9" s="18">
        <v>47297</v>
      </c>
      <c r="E9" s="19">
        <v>8.0745078969067796E-2</v>
      </c>
      <c r="F9" s="18">
        <v>463411</v>
      </c>
      <c r="G9" s="18">
        <v>421515</v>
      </c>
      <c r="H9" s="19">
        <v>9.9393853125037124E-2</v>
      </c>
    </row>
    <row r="10" spans="1:256" x14ac:dyDescent="0.2">
      <c r="B10" s="20" t="s">
        <v>52</v>
      </c>
      <c r="C10" s="21"/>
      <c r="D10" s="21"/>
      <c r="E10" s="21"/>
      <c r="F10" s="21"/>
      <c r="G10" s="21"/>
      <c r="H10" s="21"/>
    </row>
    <row r="11" spans="1:256" x14ac:dyDescent="0.2">
      <c r="B11" s="64" t="s">
        <v>153</v>
      </c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1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A323F-5DE7-4BC8-9DD5-0ACBB2EE7827}">
  <sheetPr>
    <pageSetUpPr fitToPage="1"/>
  </sheetPr>
  <dimension ref="B1:V99"/>
  <sheetViews>
    <sheetView showGridLines="0" zoomScale="89" zoomScaleNormal="89" workbookViewId="0"/>
  </sheetViews>
  <sheetFormatPr defaultColWidth="9.140625" defaultRowHeight="15" x14ac:dyDescent="0.25"/>
  <cols>
    <col min="1" max="1" width="1.5703125" style="5" customWidth="1"/>
    <col min="2" max="2" width="8.140625" style="5" customWidth="1"/>
    <col min="3" max="3" width="19.42578125" style="5" customWidth="1"/>
    <col min="4" max="12" width="10.5703125" style="5" customWidth="1"/>
    <col min="13" max="13" width="3.140625" customWidth="1"/>
    <col min="14" max="14" width="3.140625" style="5" customWidth="1"/>
    <col min="15" max="16" width="14.85546875" style="5" customWidth="1"/>
    <col min="17" max="22" width="12.140625" style="5" customWidth="1"/>
    <col min="23" max="16384" width="9.140625" style="5"/>
  </cols>
  <sheetData>
    <row r="1" spans="2:22" x14ac:dyDescent="0.25">
      <c r="B1" s="5" t="s">
        <v>3</v>
      </c>
      <c r="D1" s="3"/>
      <c r="L1" s="57"/>
      <c r="V1" s="63">
        <v>46269</v>
      </c>
    </row>
    <row r="2" spans="2:22" ht="14.45" customHeight="1" x14ac:dyDescent="0.25">
      <c r="B2" s="91" t="s">
        <v>182</v>
      </c>
      <c r="C2" s="91"/>
      <c r="D2" s="91"/>
      <c r="E2" s="91"/>
      <c r="F2" s="91"/>
      <c r="G2" s="91"/>
      <c r="H2" s="91"/>
      <c r="I2" s="91"/>
      <c r="J2" s="91"/>
      <c r="K2" s="91"/>
      <c r="L2" s="91"/>
      <c r="N2" s="50"/>
      <c r="O2" s="91" t="s">
        <v>140</v>
      </c>
      <c r="P2" s="91"/>
      <c r="Q2" s="91"/>
      <c r="R2" s="91"/>
      <c r="S2" s="91"/>
      <c r="T2" s="91"/>
      <c r="U2" s="91"/>
      <c r="V2" s="91"/>
    </row>
    <row r="3" spans="2:22" ht="14.45" customHeight="1" thickBot="1" x14ac:dyDescent="0.3">
      <c r="B3" s="101" t="s">
        <v>183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N3" s="50"/>
      <c r="O3" s="100" t="s">
        <v>141</v>
      </c>
      <c r="P3" s="100"/>
      <c r="Q3" s="100"/>
      <c r="R3" s="100"/>
      <c r="S3" s="100"/>
      <c r="T3" s="100"/>
      <c r="U3" s="100"/>
      <c r="V3" s="100"/>
    </row>
    <row r="4" spans="2:22" ht="14.45" customHeight="1" x14ac:dyDescent="0.25">
      <c r="B4" s="74" t="s">
        <v>0</v>
      </c>
      <c r="C4" s="76" t="s">
        <v>1</v>
      </c>
      <c r="D4" s="78" t="s">
        <v>170</v>
      </c>
      <c r="E4" s="79"/>
      <c r="F4" s="79"/>
      <c r="G4" s="79"/>
      <c r="H4" s="79"/>
      <c r="I4" s="80"/>
      <c r="J4" s="78" t="s">
        <v>163</v>
      </c>
      <c r="K4" s="79"/>
      <c r="L4" s="80"/>
      <c r="O4" s="74" t="s">
        <v>0</v>
      </c>
      <c r="P4" s="76" t="s">
        <v>39</v>
      </c>
      <c r="Q4" s="78" t="s">
        <v>168</v>
      </c>
      <c r="R4" s="79"/>
      <c r="S4" s="79"/>
      <c r="T4" s="79"/>
      <c r="U4" s="79"/>
      <c r="V4" s="80"/>
    </row>
    <row r="5" spans="2:22" ht="14.45" customHeight="1" thickBot="1" x14ac:dyDescent="0.3">
      <c r="B5" s="75"/>
      <c r="C5" s="77"/>
      <c r="D5" s="96" t="s">
        <v>171</v>
      </c>
      <c r="E5" s="97"/>
      <c r="F5" s="97"/>
      <c r="G5" s="97"/>
      <c r="H5" s="97"/>
      <c r="I5" s="98"/>
      <c r="J5" s="96" t="s">
        <v>164</v>
      </c>
      <c r="K5" s="97"/>
      <c r="L5" s="98"/>
      <c r="O5" s="75"/>
      <c r="P5" s="77"/>
      <c r="Q5" s="96" t="s">
        <v>169</v>
      </c>
      <c r="R5" s="97"/>
      <c r="S5" s="97"/>
      <c r="T5" s="97"/>
      <c r="U5" s="97"/>
      <c r="V5" s="98"/>
    </row>
    <row r="6" spans="2:22" ht="14.45" customHeight="1" x14ac:dyDescent="0.25">
      <c r="B6" s="75"/>
      <c r="C6" s="77"/>
      <c r="D6" s="81">
        <v>2026</v>
      </c>
      <c r="E6" s="82"/>
      <c r="F6" s="81">
        <v>2025</v>
      </c>
      <c r="G6" s="82"/>
      <c r="H6" s="85" t="s">
        <v>5</v>
      </c>
      <c r="I6" s="85" t="s">
        <v>42</v>
      </c>
      <c r="J6" s="85">
        <v>2026</v>
      </c>
      <c r="K6" s="85" t="s">
        <v>172</v>
      </c>
      <c r="L6" s="87" t="s">
        <v>174</v>
      </c>
      <c r="O6" s="75"/>
      <c r="P6" s="77"/>
      <c r="Q6" s="81">
        <v>2026</v>
      </c>
      <c r="R6" s="82"/>
      <c r="S6" s="81">
        <v>2025</v>
      </c>
      <c r="T6" s="82"/>
      <c r="U6" s="85" t="s">
        <v>5</v>
      </c>
      <c r="V6" s="87" t="s">
        <v>63</v>
      </c>
    </row>
    <row r="7" spans="2:22" ht="14.45" customHeight="1" thickBot="1" x14ac:dyDescent="0.3">
      <c r="B7" s="89" t="s">
        <v>6</v>
      </c>
      <c r="C7" s="92" t="s">
        <v>7</v>
      </c>
      <c r="D7" s="83"/>
      <c r="E7" s="84"/>
      <c r="F7" s="83"/>
      <c r="G7" s="84"/>
      <c r="H7" s="86"/>
      <c r="I7" s="86"/>
      <c r="J7" s="86"/>
      <c r="K7" s="86"/>
      <c r="L7" s="88"/>
      <c r="O7" s="89" t="s">
        <v>6</v>
      </c>
      <c r="P7" s="92" t="s">
        <v>39</v>
      </c>
      <c r="Q7" s="83"/>
      <c r="R7" s="84"/>
      <c r="S7" s="83"/>
      <c r="T7" s="84"/>
      <c r="U7" s="86"/>
      <c r="V7" s="88"/>
    </row>
    <row r="8" spans="2:22" ht="14.45" customHeight="1" x14ac:dyDescent="0.25">
      <c r="B8" s="89"/>
      <c r="C8" s="92"/>
      <c r="D8" s="25" t="s">
        <v>8</v>
      </c>
      <c r="E8" s="26" t="s">
        <v>2</v>
      </c>
      <c r="F8" s="25" t="s">
        <v>8</v>
      </c>
      <c r="G8" s="26" t="s">
        <v>2</v>
      </c>
      <c r="H8" s="94" t="s">
        <v>9</v>
      </c>
      <c r="I8" s="94" t="s">
        <v>43</v>
      </c>
      <c r="J8" s="94" t="s">
        <v>8</v>
      </c>
      <c r="K8" s="94" t="s">
        <v>173</v>
      </c>
      <c r="L8" s="68" t="s">
        <v>175</v>
      </c>
      <c r="O8" s="89"/>
      <c r="P8" s="92"/>
      <c r="Q8" s="25" t="s">
        <v>8</v>
      </c>
      <c r="R8" s="26" t="s">
        <v>2</v>
      </c>
      <c r="S8" s="25" t="s">
        <v>8</v>
      </c>
      <c r="T8" s="26" t="s">
        <v>2</v>
      </c>
      <c r="U8" s="94" t="s">
        <v>9</v>
      </c>
      <c r="V8" s="68" t="s">
        <v>64</v>
      </c>
    </row>
    <row r="9" spans="2:22" ht="14.45" customHeight="1" thickBot="1" x14ac:dyDescent="0.3">
      <c r="B9" s="90"/>
      <c r="C9" s="93"/>
      <c r="D9" s="28" t="s">
        <v>10</v>
      </c>
      <c r="E9" s="29" t="s">
        <v>11</v>
      </c>
      <c r="F9" s="28" t="s">
        <v>10</v>
      </c>
      <c r="G9" s="29" t="s">
        <v>11</v>
      </c>
      <c r="H9" s="95"/>
      <c r="I9" s="95"/>
      <c r="J9" s="95" t="s">
        <v>10</v>
      </c>
      <c r="K9" s="95"/>
      <c r="L9" s="69"/>
      <c r="O9" s="90"/>
      <c r="P9" s="93"/>
      <c r="Q9" s="28" t="s">
        <v>10</v>
      </c>
      <c r="R9" s="29" t="s">
        <v>11</v>
      </c>
      <c r="S9" s="28" t="s">
        <v>10</v>
      </c>
      <c r="T9" s="29" t="s">
        <v>11</v>
      </c>
      <c r="U9" s="95"/>
      <c r="V9" s="69"/>
    </row>
    <row r="10" spans="2:22" ht="14.25" customHeight="1" thickBot="1" x14ac:dyDescent="0.3">
      <c r="B10" s="31">
        <v>1</v>
      </c>
      <c r="C10" s="32" t="s">
        <v>19</v>
      </c>
      <c r="D10" s="33">
        <v>6523</v>
      </c>
      <c r="E10" s="34">
        <v>0.14209162001437689</v>
      </c>
      <c r="F10" s="33">
        <v>7242</v>
      </c>
      <c r="G10" s="34">
        <v>0.17048423927116929</v>
      </c>
      <c r="H10" s="35">
        <v>-9.9281966307649849E-2</v>
      </c>
      <c r="I10" s="52">
        <v>0</v>
      </c>
      <c r="J10" s="33">
        <v>7289</v>
      </c>
      <c r="K10" s="35">
        <v>-0.10508986143503907</v>
      </c>
      <c r="L10" s="52">
        <v>0</v>
      </c>
      <c r="O10" s="31">
        <v>1</v>
      </c>
      <c r="P10" s="32" t="s">
        <v>19</v>
      </c>
      <c r="Q10" s="33">
        <v>57730</v>
      </c>
      <c r="R10" s="34">
        <v>0.13939629548247828</v>
      </c>
      <c r="S10" s="33">
        <v>60442</v>
      </c>
      <c r="T10" s="34">
        <v>0.15987620848818293</v>
      </c>
      <c r="U10" s="35">
        <v>-4.4869461632639607E-2</v>
      </c>
      <c r="V10" s="52">
        <v>0</v>
      </c>
    </row>
    <row r="11" spans="2:22" ht="14.45" customHeight="1" thickBot="1" x14ac:dyDescent="0.3">
      <c r="B11" s="36">
        <v>2</v>
      </c>
      <c r="C11" s="37" t="s">
        <v>18</v>
      </c>
      <c r="D11" s="38">
        <v>4081</v>
      </c>
      <c r="E11" s="39">
        <v>8.8897118086566321E-2</v>
      </c>
      <c r="F11" s="38">
        <v>2822</v>
      </c>
      <c r="G11" s="39">
        <v>6.6432825631488501E-2</v>
      </c>
      <c r="H11" s="40">
        <v>0.44613749114103474</v>
      </c>
      <c r="I11" s="53">
        <v>2</v>
      </c>
      <c r="J11" s="38">
        <v>4755</v>
      </c>
      <c r="K11" s="40">
        <v>-0.141745531019979</v>
      </c>
      <c r="L11" s="53">
        <v>1</v>
      </c>
      <c r="O11" s="36">
        <v>2</v>
      </c>
      <c r="P11" s="37" t="s">
        <v>17</v>
      </c>
      <c r="Q11" s="38">
        <v>42757</v>
      </c>
      <c r="R11" s="39">
        <v>0.10324211685335742</v>
      </c>
      <c r="S11" s="38">
        <v>39504</v>
      </c>
      <c r="T11" s="39">
        <v>0.10449273253891629</v>
      </c>
      <c r="U11" s="40">
        <v>8.2346091535034471E-2</v>
      </c>
      <c r="V11" s="53">
        <v>0</v>
      </c>
    </row>
    <row r="12" spans="2:22" ht="14.45" customHeight="1" thickBot="1" x14ac:dyDescent="0.3">
      <c r="B12" s="31">
        <v>3</v>
      </c>
      <c r="C12" s="32" t="s">
        <v>17</v>
      </c>
      <c r="D12" s="33">
        <v>3996</v>
      </c>
      <c r="E12" s="34">
        <v>8.7045548609144568E-2</v>
      </c>
      <c r="F12" s="33">
        <v>3897</v>
      </c>
      <c r="G12" s="34">
        <v>9.1739447727112219E-2</v>
      </c>
      <c r="H12" s="35">
        <v>2.5404157043879882E-2</v>
      </c>
      <c r="I12" s="52">
        <v>-1</v>
      </c>
      <c r="J12" s="33">
        <v>5906</v>
      </c>
      <c r="K12" s="35">
        <v>-0.32339993227226549</v>
      </c>
      <c r="L12" s="52">
        <v>-1</v>
      </c>
      <c r="O12" s="31">
        <v>3</v>
      </c>
      <c r="P12" s="32" t="s">
        <v>18</v>
      </c>
      <c r="Q12" s="33">
        <v>31538</v>
      </c>
      <c r="R12" s="34">
        <v>7.6152440099192795E-2</v>
      </c>
      <c r="S12" s="33">
        <v>27176</v>
      </c>
      <c r="T12" s="34">
        <v>7.1883720622660727E-2</v>
      </c>
      <c r="U12" s="35">
        <v>0.16050927288784211</v>
      </c>
      <c r="V12" s="52">
        <v>0</v>
      </c>
    </row>
    <row r="13" spans="2:22" ht="14.45" customHeight="1" thickBot="1" x14ac:dyDescent="0.3">
      <c r="B13" s="36">
        <v>4</v>
      </c>
      <c r="C13" s="37" t="s">
        <v>22</v>
      </c>
      <c r="D13" s="38">
        <v>2570</v>
      </c>
      <c r="E13" s="39">
        <v>5.5982747729104491E-2</v>
      </c>
      <c r="F13" s="38">
        <v>2016</v>
      </c>
      <c r="G13" s="39">
        <v>4.7458744320723181E-2</v>
      </c>
      <c r="H13" s="40">
        <v>0.27480158730158721</v>
      </c>
      <c r="I13" s="53">
        <v>2</v>
      </c>
      <c r="J13" s="38">
        <v>3110</v>
      </c>
      <c r="K13" s="40">
        <v>-0.17363344051446949</v>
      </c>
      <c r="L13" s="53">
        <v>0</v>
      </c>
      <c r="O13" s="36">
        <v>4</v>
      </c>
      <c r="P13" s="37" t="s">
        <v>16</v>
      </c>
      <c r="Q13" s="38">
        <v>22165</v>
      </c>
      <c r="R13" s="39">
        <v>5.352016091060334E-2</v>
      </c>
      <c r="S13" s="38">
        <v>19963</v>
      </c>
      <c r="T13" s="39">
        <v>5.2804486119744483E-2</v>
      </c>
      <c r="U13" s="40">
        <v>0.11030406251565394</v>
      </c>
      <c r="V13" s="53">
        <v>2</v>
      </c>
    </row>
    <row r="14" spans="2:22" ht="14.45" customHeight="1" thickBot="1" x14ac:dyDescent="0.3">
      <c r="B14" s="31">
        <v>5</v>
      </c>
      <c r="C14" s="32" t="s">
        <v>16</v>
      </c>
      <c r="D14" s="33">
        <v>2430</v>
      </c>
      <c r="E14" s="34">
        <v>5.2933103883939271E-2</v>
      </c>
      <c r="F14" s="33">
        <v>2279</v>
      </c>
      <c r="G14" s="34">
        <v>5.3650038842722285E-2</v>
      </c>
      <c r="H14" s="35">
        <v>6.6257130320315882E-2</v>
      </c>
      <c r="I14" s="52">
        <v>0</v>
      </c>
      <c r="J14" s="33">
        <v>3020</v>
      </c>
      <c r="K14" s="35">
        <v>-0.19536423841059603</v>
      </c>
      <c r="L14" s="52">
        <v>0</v>
      </c>
      <c r="O14" s="31">
        <v>5</v>
      </c>
      <c r="P14" s="32" t="s">
        <v>22</v>
      </c>
      <c r="Q14" s="33">
        <v>20992</v>
      </c>
      <c r="R14" s="34">
        <v>5.0687805902792031E-2</v>
      </c>
      <c r="S14" s="33">
        <v>20836</v>
      </c>
      <c r="T14" s="34">
        <v>5.5113673936332014E-2</v>
      </c>
      <c r="U14" s="35">
        <v>7.487041658667648E-3</v>
      </c>
      <c r="V14" s="52">
        <v>-1</v>
      </c>
    </row>
    <row r="15" spans="2:22" ht="14.45" customHeight="1" thickBot="1" x14ac:dyDescent="0.3">
      <c r="B15" s="36">
        <v>6</v>
      </c>
      <c r="C15" s="37" t="s">
        <v>31</v>
      </c>
      <c r="D15" s="38">
        <v>2084</v>
      </c>
      <c r="E15" s="39">
        <v>4.5396126952316637E-2</v>
      </c>
      <c r="F15" s="38">
        <v>2010</v>
      </c>
      <c r="G15" s="39">
        <v>4.7317498057863887E-2</v>
      </c>
      <c r="H15" s="40">
        <v>3.6815920398009849E-2</v>
      </c>
      <c r="I15" s="53">
        <v>1</v>
      </c>
      <c r="J15" s="38">
        <v>2618</v>
      </c>
      <c r="K15" s="40">
        <v>-0.20397249809014517</v>
      </c>
      <c r="L15" s="53">
        <v>0</v>
      </c>
      <c r="O15" s="36">
        <v>6</v>
      </c>
      <c r="P15" s="37" t="s">
        <v>31</v>
      </c>
      <c r="Q15" s="38">
        <v>18787</v>
      </c>
      <c r="R15" s="39">
        <v>4.5363557998082789E-2</v>
      </c>
      <c r="S15" s="38">
        <v>18687</v>
      </c>
      <c r="T15" s="39">
        <v>4.9429315840287792E-2</v>
      </c>
      <c r="U15" s="40">
        <v>5.351313747524955E-3</v>
      </c>
      <c r="V15" s="53">
        <v>2</v>
      </c>
    </row>
    <row r="16" spans="2:22" ht="14.45" customHeight="1" thickBot="1" x14ac:dyDescent="0.3">
      <c r="B16" s="31">
        <v>7</v>
      </c>
      <c r="C16" s="32" t="s">
        <v>32</v>
      </c>
      <c r="D16" s="33">
        <v>2082</v>
      </c>
      <c r="E16" s="34">
        <v>4.5352560611671422E-2</v>
      </c>
      <c r="F16" s="33">
        <v>1972</v>
      </c>
      <c r="G16" s="34">
        <v>4.642293839308835E-2</v>
      </c>
      <c r="H16" s="35">
        <v>5.5780933062880234E-2</v>
      </c>
      <c r="I16" s="52">
        <v>1</v>
      </c>
      <c r="J16" s="33">
        <v>2172</v>
      </c>
      <c r="K16" s="35">
        <v>-4.143646408839774E-2</v>
      </c>
      <c r="L16" s="52">
        <v>2</v>
      </c>
      <c r="O16" s="31">
        <v>7</v>
      </c>
      <c r="P16" s="32" t="s">
        <v>32</v>
      </c>
      <c r="Q16" s="33">
        <v>18493</v>
      </c>
      <c r="R16" s="34">
        <v>4.4653658277454891E-2</v>
      </c>
      <c r="S16" s="33">
        <v>18753</v>
      </c>
      <c r="T16" s="34">
        <v>4.9603893613363134E-2</v>
      </c>
      <c r="U16" s="35">
        <v>-1.3864448354929837E-2</v>
      </c>
      <c r="V16" s="52">
        <v>0</v>
      </c>
    </row>
    <row r="17" spans="2:22" ht="14.45" customHeight="1" thickBot="1" x14ac:dyDescent="0.3">
      <c r="B17" s="36">
        <v>8</v>
      </c>
      <c r="C17" s="37" t="s">
        <v>23</v>
      </c>
      <c r="D17" s="38">
        <v>1958</v>
      </c>
      <c r="E17" s="39">
        <v>4.2651447491667938E-2</v>
      </c>
      <c r="F17" s="38">
        <v>3508</v>
      </c>
      <c r="G17" s="39">
        <v>8.2581981685067918E-2</v>
      </c>
      <c r="H17" s="40">
        <v>-0.44184720638540476</v>
      </c>
      <c r="I17" s="53">
        <v>-5</v>
      </c>
      <c r="J17" s="38">
        <v>2441</v>
      </c>
      <c r="K17" s="40">
        <v>-0.19786972552232696</v>
      </c>
      <c r="L17" s="53">
        <v>-1</v>
      </c>
      <c r="O17" s="36">
        <v>8</v>
      </c>
      <c r="P17" s="37" t="s">
        <v>23</v>
      </c>
      <c r="Q17" s="38">
        <v>17343</v>
      </c>
      <c r="R17" s="39">
        <v>4.1876839642345759E-2</v>
      </c>
      <c r="S17" s="38">
        <v>20010</v>
      </c>
      <c r="T17" s="39">
        <v>5.2928806655116317E-2</v>
      </c>
      <c r="U17" s="40">
        <v>-0.1332833583208396</v>
      </c>
      <c r="V17" s="53">
        <v>-3</v>
      </c>
    </row>
    <row r="18" spans="2:22" ht="14.45" customHeight="1" thickBot="1" x14ac:dyDescent="0.3">
      <c r="B18" s="31">
        <v>9</v>
      </c>
      <c r="C18" s="32" t="s">
        <v>29</v>
      </c>
      <c r="D18" s="33">
        <v>1671</v>
      </c>
      <c r="E18" s="34">
        <v>3.6399677609079223E-2</v>
      </c>
      <c r="F18" s="33">
        <v>1462</v>
      </c>
      <c r="G18" s="34">
        <v>3.4417006050048257E-2</v>
      </c>
      <c r="H18" s="35">
        <v>0.14295485636114913</v>
      </c>
      <c r="I18" s="52">
        <v>0</v>
      </c>
      <c r="J18" s="33">
        <v>2421</v>
      </c>
      <c r="K18" s="35">
        <v>-0.30978934324659235</v>
      </c>
      <c r="L18" s="52">
        <v>-1</v>
      </c>
      <c r="O18" s="31">
        <v>9</v>
      </c>
      <c r="P18" s="32" t="s">
        <v>29</v>
      </c>
      <c r="Q18" s="33">
        <v>15312</v>
      </c>
      <c r="R18" s="34">
        <v>3.697273647025303E-2</v>
      </c>
      <c r="S18" s="33">
        <v>14029</v>
      </c>
      <c r="T18" s="34">
        <v>3.7108357249606538E-2</v>
      </c>
      <c r="U18" s="35">
        <v>9.1453417920022817E-2</v>
      </c>
      <c r="V18" s="52">
        <v>0</v>
      </c>
    </row>
    <row r="19" spans="2:22" ht="14.45" customHeight="1" thickBot="1" x14ac:dyDescent="0.3">
      <c r="B19" s="36">
        <v>10</v>
      </c>
      <c r="C19" s="37" t="s">
        <v>24</v>
      </c>
      <c r="D19" s="38">
        <v>1594</v>
      </c>
      <c r="E19" s="39">
        <v>3.4722373494238352E-2</v>
      </c>
      <c r="F19" s="38">
        <v>1202</v>
      </c>
      <c r="G19" s="39">
        <v>2.8296334659478801E-2</v>
      </c>
      <c r="H19" s="40">
        <v>0.32612312811980027</v>
      </c>
      <c r="I19" s="53">
        <v>0</v>
      </c>
      <c r="J19" s="38">
        <v>1505</v>
      </c>
      <c r="K19" s="40">
        <v>5.9136212624584683E-2</v>
      </c>
      <c r="L19" s="53">
        <v>2</v>
      </c>
      <c r="O19" s="36">
        <v>10</v>
      </c>
      <c r="P19" s="37" t="s">
        <v>33</v>
      </c>
      <c r="Q19" s="38">
        <v>12997</v>
      </c>
      <c r="R19" s="39">
        <v>3.1382879826533344E-2</v>
      </c>
      <c r="S19" s="38">
        <v>12677</v>
      </c>
      <c r="T19" s="39">
        <v>3.353215801933581E-2</v>
      </c>
      <c r="U19" s="40">
        <v>2.5242565275696238E-2</v>
      </c>
      <c r="V19" s="53">
        <v>1</v>
      </c>
    </row>
    <row r="20" spans="2:22" ht="14.45" customHeight="1" thickBot="1" x14ac:dyDescent="0.3">
      <c r="B20" s="31">
        <v>11</v>
      </c>
      <c r="C20" s="32" t="s">
        <v>100</v>
      </c>
      <c r="D20" s="33">
        <v>1452</v>
      </c>
      <c r="E20" s="34">
        <v>3.162916330842791E-2</v>
      </c>
      <c r="F20" s="33">
        <v>565</v>
      </c>
      <c r="G20" s="34">
        <v>1.330068975258363E-2</v>
      </c>
      <c r="H20" s="35">
        <v>1.5699115044247787</v>
      </c>
      <c r="I20" s="52">
        <v>11</v>
      </c>
      <c r="J20" s="33">
        <v>1298</v>
      </c>
      <c r="K20" s="35">
        <v>0.11864406779661008</v>
      </c>
      <c r="L20" s="52">
        <v>3</v>
      </c>
      <c r="O20" s="31">
        <v>11</v>
      </c>
      <c r="P20" s="32" t="s">
        <v>24</v>
      </c>
      <c r="Q20" s="33">
        <v>12972</v>
      </c>
      <c r="R20" s="34">
        <v>3.1322514204030975E-2</v>
      </c>
      <c r="S20" s="33">
        <v>13469</v>
      </c>
      <c r="T20" s="34">
        <v>3.5627091296239963E-2</v>
      </c>
      <c r="U20" s="35">
        <v>-3.6899547108174335E-2</v>
      </c>
      <c r="V20" s="52">
        <v>-1</v>
      </c>
    </row>
    <row r="21" spans="2:22" ht="14.45" customHeight="1" thickBot="1" x14ac:dyDescent="0.3">
      <c r="B21" s="36">
        <v>12</v>
      </c>
      <c r="C21" s="37" t="s">
        <v>81</v>
      </c>
      <c r="D21" s="38">
        <v>1387</v>
      </c>
      <c r="E21" s="39">
        <v>3.0213257237458338E-2</v>
      </c>
      <c r="F21" s="38">
        <v>1196</v>
      </c>
      <c r="G21" s="39">
        <v>2.8155088396619506E-2</v>
      </c>
      <c r="H21" s="40">
        <v>0.15969899665551845</v>
      </c>
      <c r="I21" s="53">
        <v>-1</v>
      </c>
      <c r="J21" s="38">
        <v>1571</v>
      </c>
      <c r="K21" s="40">
        <v>-0.11712285168682368</v>
      </c>
      <c r="L21" s="53">
        <v>-1</v>
      </c>
      <c r="O21" s="36">
        <v>12</v>
      </c>
      <c r="P21" s="37" t="s">
        <v>81</v>
      </c>
      <c r="Q21" s="38">
        <v>12149</v>
      </c>
      <c r="R21" s="39">
        <v>2.9335277911252875E-2</v>
      </c>
      <c r="S21" s="38">
        <v>8840</v>
      </c>
      <c r="T21" s="39">
        <v>2.3382841121000912E-2</v>
      </c>
      <c r="U21" s="40">
        <v>0.37432126696832579</v>
      </c>
      <c r="V21" s="53">
        <v>2</v>
      </c>
    </row>
    <row r="22" spans="2:22" ht="14.25" customHeight="1" thickBot="1" x14ac:dyDescent="0.3">
      <c r="B22" s="31">
        <v>13</v>
      </c>
      <c r="C22" s="32" t="s">
        <v>77</v>
      </c>
      <c r="D22" s="33">
        <v>1108</v>
      </c>
      <c r="E22" s="34">
        <v>2.4135752717450498E-2</v>
      </c>
      <c r="F22" s="33">
        <v>1095</v>
      </c>
      <c r="G22" s="34">
        <v>2.5777442971821371E-2</v>
      </c>
      <c r="H22" s="35">
        <v>1.1872146118721449E-2</v>
      </c>
      <c r="I22" s="52">
        <v>0</v>
      </c>
      <c r="J22" s="33">
        <v>1204</v>
      </c>
      <c r="K22" s="35">
        <v>-7.9734219269102957E-2</v>
      </c>
      <c r="L22" s="52">
        <v>2</v>
      </c>
      <c r="O22" s="31">
        <v>13</v>
      </c>
      <c r="P22" s="32" t="s">
        <v>96</v>
      </c>
      <c r="Q22" s="33">
        <v>9201</v>
      </c>
      <c r="R22" s="34">
        <v>2.2216963705773127E-2</v>
      </c>
      <c r="S22" s="33">
        <v>4456</v>
      </c>
      <c r="T22" s="34">
        <v>1.1786644800359736E-2</v>
      </c>
      <c r="U22" s="35">
        <v>1.0648563734290843</v>
      </c>
      <c r="V22" s="52">
        <v>8</v>
      </c>
    </row>
    <row r="23" spans="2:22" ht="14.25" customHeight="1" thickBot="1" x14ac:dyDescent="0.3">
      <c r="B23" s="36">
        <v>14</v>
      </c>
      <c r="C23" s="37" t="s">
        <v>101</v>
      </c>
      <c r="D23" s="38">
        <v>1106</v>
      </c>
      <c r="E23" s="39">
        <v>2.4092186376805279E-2</v>
      </c>
      <c r="F23" s="38">
        <v>86</v>
      </c>
      <c r="G23" s="39">
        <v>2.0245297676498974E-3</v>
      </c>
      <c r="H23" s="40">
        <v>11.86046511627907</v>
      </c>
      <c r="I23" s="53">
        <v>25</v>
      </c>
      <c r="J23" s="38">
        <v>1144</v>
      </c>
      <c r="K23" s="40">
        <v>-3.321678321678323E-2</v>
      </c>
      <c r="L23" s="53">
        <v>3</v>
      </c>
      <c r="O23" s="36">
        <v>14</v>
      </c>
      <c r="P23" s="37" t="s">
        <v>77</v>
      </c>
      <c r="Q23" s="38">
        <v>9014</v>
      </c>
      <c r="R23" s="39">
        <v>2.1765428849455381E-2</v>
      </c>
      <c r="S23" s="38">
        <v>8605</v>
      </c>
      <c r="T23" s="39">
        <v>2.2761238444141726E-2</v>
      </c>
      <c r="U23" s="40">
        <v>4.7530505520046562E-2</v>
      </c>
      <c r="V23" s="53">
        <v>1</v>
      </c>
    </row>
    <row r="24" spans="2:22" ht="14.25" customHeight="1" thickBot="1" x14ac:dyDescent="0.3">
      <c r="B24" s="31">
        <v>15</v>
      </c>
      <c r="C24" s="32" t="s">
        <v>21</v>
      </c>
      <c r="D24" s="33">
        <v>979</v>
      </c>
      <c r="E24" s="34">
        <v>2.1325723745833969E-2</v>
      </c>
      <c r="F24" s="33">
        <v>1110</v>
      </c>
      <c r="G24" s="34">
        <v>2.6130558628969607E-2</v>
      </c>
      <c r="H24" s="35">
        <v>-0.11801801801801803</v>
      </c>
      <c r="I24" s="52">
        <v>-3</v>
      </c>
      <c r="J24" s="33">
        <v>1153</v>
      </c>
      <c r="K24" s="35">
        <v>-0.15091066782307028</v>
      </c>
      <c r="L24" s="52">
        <v>1</v>
      </c>
      <c r="O24" s="31">
        <v>15</v>
      </c>
      <c r="P24" s="32" t="s">
        <v>62</v>
      </c>
      <c r="Q24" s="33">
        <v>9010</v>
      </c>
      <c r="R24" s="34">
        <v>2.1755770349855003E-2</v>
      </c>
      <c r="S24" s="33">
        <v>9992</v>
      </c>
      <c r="T24" s="34">
        <v>2.6430016796497865E-2</v>
      </c>
      <c r="U24" s="35">
        <v>-9.8278622898318679E-2</v>
      </c>
      <c r="V24" s="52">
        <v>-2</v>
      </c>
    </row>
    <row r="25" spans="2:22" ht="14.45" customHeight="1" thickBot="1" x14ac:dyDescent="0.3">
      <c r="B25" s="36">
        <v>16</v>
      </c>
      <c r="C25" s="37" t="s">
        <v>96</v>
      </c>
      <c r="D25" s="38">
        <v>974</v>
      </c>
      <c r="E25" s="39">
        <v>2.1216807894220924E-2</v>
      </c>
      <c r="F25" s="38">
        <v>559</v>
      </c>
      <c r="G25" s="39">
        <v>1.3159443489724334E-2</v>
      </c>
      <c r="H25" s="40">
        <v>0.74239713774597504</v>
      </c>
      <c r="I25" s="53">
        <v>7</v>
      </c>
      <c r="J25" s="38">
        <v>1084</v>
      </c>
      <c r="K25" s="40">
        <v>-0.10147601476014756</v>
      </c>
      <c r="L25" s="53">
        <v>2</v>
      </c>
      <c r="O25" s="36">
        <v>16</v>
      </c>
      <c r="P25" s="37" t="s">
        <v>21</v>
      </c>
      <c r="Q25" s="38">
        <v>8492</v>
      </c>
      <c r="R25" s="39">
        <v>2.0504994651605848E-2</v>
      </c>
      <c r="S25" s="38">
        <v>10152</v>
      </c>
      <c r="T25" s="39">
        <v>2.6853235640316886E-2</v>
      </c>
      <c r="U25" s="40">
        <v>-0.16351457840819539</v>
      </c>
      <c r="V25" s="53">
        <v>-4</v>
      </c>
    </row>
    <row r="26" spans="2:22" ht="14.45" customHeight="1" thickBot="1" x14ac:dyDescent="0.3">
      <c r="B26" s="31">
        <v>17</v>
      </c>
      <c r="C26" s="32" t="s">
        <v>62</v>
      </c>
      <c r="D26" s="33">
        <v>951</v>
      </c>
      <c r="E26" s="34">
        <v>2.0715794976800924E-2</v>
      </c>
      <c r="F26" s="33">
        <v>894</v>
      </c>
      <c r="G26" s="34">
        <v>2.1045693166034982E-2</v>
      </c>
      <c r="H26" s="35">
        <v>6.3758389261745041E-2</v>
      </c>
      <c r="I26" s="52">
        <v>-3</v>
      </c>
      <c r="J26" s="33">
        <v>942</v>
      </c>
      <c r="K26" s="35">
        <v>9.5541401273886439E-3</v>
      </c>
      <c r="L26" s="52">
        <v>4</v>
      </c>
      <c r="O26" s="31">
        <v>17</v>
      </c>
      <c r="P26" s="32" t="s">
        <v>100</v>
      </c>
      <c r="Q26" s="33">
        <v>8054</v>
      </c>
      <c r="R26" s="34">
        <v>1.9447388945364283E-2</v>
      </c>
      <c r="S26" s="33">
        <v>2811</v>
      </c>
      <c r="T26" s="34">
        <v>7.4354260623454259E-3</v>
      </c>
      <c r="U26" s="35">
        <v>1.8651725364638918</v>
      </c>
      <c r="V26" s="52">
        <v>10</v>
      </c>
    </row>
    <row r="27" spans="2:22" ht="14.45" customHeight="1" thickBot="1" x14ac:dyDescent="0.3">
      <c r="B27" s="36">
        <v>18</v>
      </c>
      <c r="C27" s="37" t="s">
        <v>27</v>
      </c>
      <c r="D27" s="38">
        <v>838</v>
      </c>
      <c r="E27" s="39">
        <v>1.8254296730346134E-2</v>
      </c>
      <c r="F27" s="38">
        <v>589</v>
      </c>
      <c r="G27" s="39">
        <v>1.386567480402081E-2</v>
      </c>
      <c r="H27" s="40">
        <v>0.42275042444821742</v>
      </c>
      <c r="I27" s="53">
        <v>0</v>
      </c>
      <c r="J27" s="38">
        <v>1320</v>
      </c>
      <c r="K27" s="40">
        <v>-0.36515151515151512</v>
      </c>
      <c r="L27" s="53">
        <v>-5</v>
      </c>
      <c r="O27" s="36">
        <v>18</v>
      </c>
      <c r="P27" s="37" t="s">
        <v>27</v>
      </c>
      <c r="Q27" s="38">
        <v>7663</v>
      </c>
      <c r="R27" s="39">
        <v>1.8503270609427178E-2</v>
      </c>
      <c r="S27" s="38">
        <v>6516</v>
      </c>
      <c r="T27" s="39">
        <v>1.7235587414529633E-2</v>
      </c>
      <c r="U27" s="40">
        <v>0.17602823818293434</v>
      </c>
      <c r="V27" s="53">
        <v>-1</v>
      </c>
    </row>
    <row r="28" spans="2:22" ht="14.45" customHeight="1" thickBot="1" x14ac:dyDescent="0.3">
      <c r="B28" s="31">
        <v>19</v>
      </c>
      <c r="C28" s="32" t="s">
        <v>99</v>
      </c>
      <c r="D28" s="33">
        <v>837</v>
      </c>
      <c r="E28" s="34">
        <v>1.8232513560023526E-2</v>
      </c>
      <c r="F28" s="33">
        <v>568</v>
      </c>
      <c r="G28" s="34">
        <v>1.3371312884013277E-2</v>
      </c>
      <c r="H28" s="35">
        <v>0.47359154929577474</v>
      </c>
      <c r="I28" s="52">
        <v>2</v>
      </c>
      <c r="J28" s="33">
        <v>996</v>
      </c>
      <c r="K28" s="35">
        <v>-0.15963855421686746</v>
      </c>
      <c r="L28" s="52">
        <v>1</v>
      </c>
      <c r="O28" s="31">
        <v>19</v>
      </c>
      <c r="P28" s="32" t="s">
        <v>101</v>
      </c>
      <c r="Q28" s="33">
        <v>7513</v>
      </c>
      <c r="R28" s="34">
        <v>1.8141076874412944E-2</v>
      </c>
      <c r="S28" s="33">
        <v>120</v>
      </c>
      <c r="T28" s="34">
        <v>3.1741413286426578E-4</v>
      </c>
      <c r="U28" s="35">
        <v>61.608333333333334</v>
      </c>
      <c r="V28" s="52">
        <v>22</v>
      </c>
    </row>
    <row r="29" spans="2:22" ht="14.45" customHeight="1" thickBot="1" x14ac:dyDescent="0.3">
      <c r="B29" s="36">
        <v>20</v>
      </c>
      <c r="C29" s="37" t="s">
        <v>102</v>
      </c>
      <c r="D29" s="38">
        <v>769</v>
      </c>
      <c r="E29" s="39">
        <v>1.6751257978086131E-2</v>
      </c>
      <c r="F29" s="38">
        <v>417</v>
      </c>
      <c r="G29" s="39">
        <v>9.8166152687210149E-3</v>
      </c>
      <c r="H29" s="40">
        <v>0.84412470023980823</v>
      </c>
      <c r="I29" s="53">
        <v>5</v>
      </c>
      <c r="J29" s="38">
        <v>739</v>
      </c>
      <c r="K29" s="40">
        <v>4.0595399188092074E-2</v>
      </c>
      <c r="L29" s="53">
        <v>3</v>
      </c>
      <c r="O29" s="36">
        <v>20</v>
      </c>
      <c r="P29" s="37" t="s">
        <v>102</v>
      </c>
      <c r="Q29" s="38">
        <v>6827</v>
      </c>
      <c r="R29" s="39">
        <v>1.6484644192947845E-2</v>
      </c>
      <c r="S29" s="38">
        <v>3781</v>
      </c>
      <c r="T29" s="39">
        <v>1.0001190302998241E-2</v>
      </c>
      <c r="U29" s="40">
        <v>0.80560698227982019</v>
      </c>
      <c r="V29" s="53">
        <v>2</v>
      </c>
    </row>
    <row r="30" spans="2:22" ht="14.45" customHeight="1" thickBot="1" x14ac:dyDescent="0.3">
      <c r="B30" s="31">
        <v>21</v>
      </c>
      <c r="C30" s="32" t="s">
        <v>33</v>
      </c>
      <c r="D30" s="33">
        <v>724</v>
      </c>
      <c r="E30" s="34">
        <v>1.5771015313568736E-2</v>
      </c>
      <c r="F30" s="33">
        <v>586</v>
      </c>
      <c r="G30" s="34">
        <v>1.3795051672591162E-2</v>
      </c>
      <c r="H30" s="35">
        <v>0.23549488054607504</v>
      </c>
      <c r="I30" s="52">
        <v>-2</v>
      </c>
      <c r="J30" s="33">
        <v>1709</v>
      </c>
      <c r="K30" s="35">
        <v>-0.57636044470450554</v>
      </c>
      <c r="L30" s="52">
        <v>-11</v>
      </c>
      <c r="O30" s="31">
        <v>21</v>
      </c>
      <c r="P30" s="32" t="s">
        <v>25</v>
      </c>
      <c r="Q30" s="33">
        <v>6502</v>
      </c>
      <c r="R30" s="34">
        <v>1.5699891100417005E-2</v>
      </c>
      <c r="S30" s="33">
        <v>7026</v>
      </c>
      <c r="T30" s="34">
        <v>1.8584597479202762E-2</v>
      </c>
      <c r="U30" s="35">
        <v>-7.4580130942214606E-2</v>
      </c>
      <c r="V30" s="52">
        <v>-5</v>
      </c>
    </row>
    <row r="31" spans="2:22" ht="14.45" customHeight="1" thickBot="1" x14ac:dyDescent="0.3">
      <c r="B31" s="36">
        <v>22</v>
      </c>
      <c r="C31" s="37" t="s">
        <v>20</v>
      </c>
      <c r="D31" s="38">
        <v>619</v>
      </c>
      <c r="E31" s="39">
        <v>1.3483782429694818E-2</v>
      </c>
      <c r="F31" s="38">
        <v>623</v>
      </c>
      <c r="G31" s="39">
        <v>1.4666070293556816E-2</v>
      </c>
      <c r="H31" s="40">
        <v>-6.4205457463883953E-3</v>
      </c>
      <c r="I31" s="53">
        <v>-5</v>
      </c>
      <c r="J31" s="38">
        <v>757</v>
      </c>
      <c r="K31" s="40">
        <v>-0.18229854689564073</v>
      </c>
      <c r="L31" s="53">
        <v>0</v>
      </c>
      <c r="O31" s="36">
        <v>22</v>
      </c>
      <c r="P31" s="37" t="s">
        <v>28</v>
      </c>
      <c r="Q31" s="38">
        <v>5595</v>
      </c>
      <c r="R31" s="39">
        <v>1.3509826316030937E-2</v>
      </c>
      <c r="S31" s="38">
        <v>5849</v>
      </c>
      <c r="T31" s="39">
        <v>1.5471293859359088E-2</v>
      </c>
      <c r="U31" s="40">
        <v>-4.3426226705419735E-2</v>
      </c>
      <c r="V31" s="53">
        <v>-3</v>
      </c>
    </row>
    <row r="32" spans="2:22" ht="14.45" customHeight="1" thickBot="1" x14ac:dyDescent="0.3">
      <c r="B32" s="31">
        <v>23</v>
      </c>
      <c r="C32" s="32" t="s">
        <v>30</v>
      </c>
      <c r="D32" s="33">
        <v>521</v>
      </c>
      <c r="E32" s="34">
        <v>1.1349031738079159E-2</v>
      </c>
      <c r="F32" s="33">
        <v>787</v>
      </c>
      <c r="G32" s="34">
        <v>1.8526801478377552E-2</v>
      </c>
      <c r="H32" s="35">
        <v>-0.33799237611181698</v>
      </c>
      <c r="I32" s="52">
        <v>-8</v>
      </c>
      <c r="J32" s="33">
        <v>586</v>
      </c>
      <c r="K32" s="35">
        <v>-0.11092150170648463</v>
      </c>
      <c r="L32" s="52">
        <v>2</v>
      </c>
      <c r="O32" s="31">
        <v>23</v>
      </c>
      <c r="P32" s="32" t="s">
        <v>20</v>
      </c>
      <c r="Q32" s="33">
        <v>5579</v>
      </c>
      <c r="R32" s="34">
        <v>1.3471192317629417E-2</v>
      </c>
      <c r="S32" s="33">
        <v>5860</v>
      </c>
      <c r="T32" s="34">
        <v>1.5500390154871646E-2</v>
      </c>
      <c r="U32" s="35">
        <v>-4.7952218430034166E-2</v>
      </c>
      <c r="V32" s="52">
        <v>-5</v>
      </c>
    </row>
    <row r="33" spans="2:22" ht="14.45" customHeight="1" thickBot="1" x14ac:dyDescent="0.3">
      <c r="B33" s="36">
        <v>24</v>
      </c>
      <c r="C33" s="37" t="s">
        <v>28</v>
      </c>
      <c r="D33" s="38">
        <v>455</v>
      </c>
      <c r="E33" s="39">
        <v>9.9113424967869831E-3</v>
      </c>
      <c r="F33" s="38">
        <v>757</v>
      </c>
      <c r="G33" s="39">
        <v>1.7820570164081076E-2</v>
      </c>
      <c r="H33" s="40">
        <v>-0.39894319682959045</v>
      </c>
      <c r="I33" s="53">
        <v>-8</v>
      </c>
      <c r="J33" s="38">
        <v>641</v>
      </c>
      <c r="K33" s="40">
        <v>-0.29017160686427457</v>
      </c>
      <c r="L33" s="53">
        <v>0</v>
      </c>
      <c r="O33" s="36">
        <v>24</v>
      </c>
      <c r="P33" s="37" t="s">
        <v>99</v>
      </c>
      <c r="Q33" s="38">
        <v>5544</v>
      </c>
      <c r="R33" s="39">
        <v>1.3386680446126096E-2</v>
      </c>
      <c r="S33" s="38">
        <v>3612</v>
      </c>
      <c r="T33" s="39">
        <v>9.5541653992143993E-3</v>
      </c>
      <c r="U33" s="40">
        <v>0.53488372093023262</v>
      </c>
      <c r="V33" s="53">
        <v>-1</v>
      </c>
    </row>
    <row r="34" spans="2:22" ht="14.45" customHeight="1" thickBot="1" x14ac:dyDescent="0.3">
      <c r="B34" s="31">
        <v>25</v>
      </c>
      <c r="C34" s="32" t="s">
        <v>26</v>
      </c>
      <c r="D34" s="33">
        <v>422</v>
      </c>
      <c r="E34" s="34">
        <v>9.1924978761408933E-3</v>
      </c>
      <c r="F34" s="33">
        <v>227</v>
      </c>
      <c r="G34" s="34">
        <v>5.3438169448433341E-3</v>
      </c>
      <c r="H34" s="35">
        <v>0.8590308370044053</v>
      </c>
      <c r="I34" s="52">
        <v>7</v>
      </c>
      <c r="J34" s="33">
        <v>440</v>
      </c>
      <c r="K34" s="35">
        <v>-4.0909090909090895E-2</v>
      </c>
      <c r="L34" s="52">
        <v>1</v>
      </c>
      <c r="O34" s="31">
        <v>25</v>
      </c>
      <c r="P34" s="32" t="s">
        <v>30</v>
      </c>
      <c r="Q34" s="33">
        <v>4726</v>
      </c>
      <c r="R34" s="34">
        <v>1.1411517277848473E-2</v>
      </c>
      <c r="S34" s="33">
        <v>5416</v>
      </c>
      <c r="T34" s="34">
        <v>1.4325957863273862E-2</v>
      </c>
      <c r="U34" s="35">
        <v>-0.12740029542097486</v>
      </c>
      <c r="V34" s="52">
        <v>-5</v>
      </c>
    </row>
    <row r="35" spans="2:22" ht="14.45" customHeight="1" thickBot="1" x14ac:dyDescent="0.3">
      <c r="B35" s="36">
        <v>26</v>
      </c>
      <c r="C35" s="37" t="s">
        <v>82</v>
      </c>
      <c r="D35" s="38">
        <v>390</v>
      </c>
      <c r="E35" s="39">
        <v>8.4954364258174129E-3</v>
      </c>
      <c r="F35" s="38">
        <v>322</v>
      </c>
      <c r="G35" s="39">
        <v>7.580216106782175E-3</v>
      </c>
      <c r="H35" s="40">
        <v>0.21118012422360244</v>
      </c>
      <c r="I35" s="53">
        <v>1</v>
      </c>
      <c r="J35" s="38">
        <v>370</v>
      </c>
      <c r="K35" s="40">
        <v>5.4054054054053946E-2</v>
      </c>
      <c r="L35" s="53">
        <v>1</v>
      </c>
      <c r="O35" s="36">
        <v>26</v>
      </c>
      <c r="P35" s="37" t="s">
        <v>103</v>
      </c>
      <c r="Q35" s="38">
        <v>3993</v>
      </c>
      <c r="R35" s="39">
        <v>9.6415972260789143E-3</v>
      </c>
      <c r="S35" s="38">
        <v>3113</v>
      </c>
      <c r="T35" s="39">
        <v>8.2342516300538283E-3</v>
      </c>
      <c r="U35" s="40">
        <v>0.28268551236749118</v>
      </c>
      <c r="V35" s="53">
        <v>-1</v>
      </c>
    </row>
    <row r="36" spans="2:22" ht="14.45" customHeight="1" thickBot="1" x14ac:dyDescent="0.3">
      <c r="B36" s="31">
        <v>27</v>
      </c>
      <c r="C36" s="32" t="s">
        <v>25</v>
      </c>
      <c r="D36" s="33">
        <v>348</v>
      </c>
      <c r="E36" s="34">
        <v>7.5805432722678458E-3</v>
      </c>
      <c r="F36" s="33">
        <v>581</v>
      </c>
      <c r="G36" s="34">
        <v>1.3677346453541749E-2</v>
      </c>
      <c r="H36" s="35">
        <v>-0.40103270223752152</v>
      </c>
      <c r="I36" s="52">
        <v>-7</v>
      </c>
      <c r="J36" s="33">
        <v>367</v>
      </c>
      <c r="K36" s="35">
        <v>-5.1771117166212521E-2</v>
      </c>
      <c r="L36" s="52">
        <v>1</v>
      </c>
      <c r="O36" s="31">
        <v>27</v>
      </c>
      <c r="P36" s="32" t="s">
        <v>82</v>
      </c>
      <c r="Q36" s="33">
        <v>3965</v>
      </c>
      <c r="R36" s="34">
        <v>9.573987728876257E-3</v>
      </c>
      <c r="S36" s="33">
        <v>3169</v>
      </c>
      <c r="T36" s="34">
        <v>8.3823782253904851E-3</v>
      </c>
      <c r="U36" s="35">
        <v>0.25118333859261588</v>
      </c>
      <c r="V36" s="52">
        <v>-3</v>
      </c>
    </row>
    <row r="37" spans="2:22" ht="14.45" customHeight="1" thickBot="1" x14ac:dyDescent="0.3">
      <c r="B37" s="36">
        <v>28</v>
      </c>
      <c r="C37" s="37" t="s">
        <v>103</v>
      </c>
      <c r="D37" s="38">
        <v>281</v>
      </c>
      <c r="E37" s="39">
        <v>6.1210708606530594E-3</v>
      </c>
      <c r="F37" s="38">
        <v>419</v>
      </c>
      <c r="G37" s="39">
        <v>9.8636973563407809E-3</v>
      </c>
      <c r="H37" s="40">
        <v>-0.3293556085918854</v>
      </c>
      <c r="I37" s="53">
        <v>-4</v>
      </c>
      <c r="J37" s="38">
        <v>1018</v>
      </c>
      <c r="K37" s="40">
        <v>-0.72396856581532409</v>
      </c>
      <c r="L37" s="53">
        <v>-9</v>
      </c>
      <c r="O37" s="36">
        <v>28</v>
      </c>
      <c r="P37" s="37" t="s">
        <v>26</v>
      </c>
      <c r="Q37" s="38">
        <v>2666</v>
      </c>
      <c r="R37" s="39">
        <v>6.4373899836529897E-3</v>
      </c>
      <c r="S37" s="38">
        <v>1492</v>
      </c>
      <c r="T37" s="39">
        <v>3.9465157186123713E-3</v>
      </c>
      <c r="U37" s="40">
        <v>0.78686327077747986</v>
      </c>
      <c r="V37" s="53">
        <v>6</v>
      </c>
    </row>
    <row r="38" spans="2:22" ht="14.45" customHeight="1" thickBot="1" x14ac:dyDescent="0.3">
      <c r="B38" s="31">
        <v>29</v>
      </c>
      <c r="C38" s="32" t="s">
        <v>118</v>
      </c>
      <c r="D38" s="33">
        <v>237</v>
      </c>
      <c r="E38" s="34">
        <v>5.1626113664582744E-3</v>
      </c>
      <c r="F38" s="33">
        <v>0</v>
      </c>
      <c r="G38" s="34">
        <v>0</v>
      </c>
      <c r="H38" s="35"/>
      <c r="I38" s="52"/>
      <c r="J38" s="33">
        <v>306</v>
      </c>
      <c r="K38" s="35">
        <v>-0.22549019607843135</v>
      </c>
      <c r="L38" s="52">
        <v>4</v>
      </c>
      <c r="O38" s="31">
        <v>29</v>
      </c>
      <c r="P38" s="32" t="s">
        <v>89</v>
      </c>
      <c r="Q38" s="33">
        <v>2401</v>
      </c>
      <c r="R38" s="34">
        <v>5.7975143851278421E-3</v>
      </c>
      <c r="S38" s="33">
        <v>3040</v>
      </c>
      <c r="T38" s="34">
        <v>8.0411580325613994E-3</v>
      </c>
      <c r="U38" s="35">
        <v>-0.21019736842105263</v>
      </c>
      <c r="V38" s="52">
        <v>-3</v>
      </c>
    </row>
    <row r="39" spans="2:22" ht="14.45" customHeight="1" thickBot="1" x14ac:dyDescent="0.3">
      <c r="B39" s="36">
        <v>30</v>
      </c>
      <c r="C39" s="37" t="s">
        <v>105</v>
      </c>
      <c r="D39" s="38">
        <v>234</v>
      </c>
      <c r="E39" s="39">
        <v>5.0972618554904481E-3</v>
      </c>
      <c r="F39" s="38">
        <v>230</v>
      </c>
      <c r="G39" s="39">
        <v>5.4144400762729823E-3</v>
      </c>
      <c r="H39" s="40">
        <v>1.7391304347825987E-2</v>
      </c>
      <c r="I39" s="53">
        <v>1</v>
      </c>
      <c r="J39" s="38">
        <v>213</v>
      </c>
      <c r="K39" s="40">
        <v>9.8591549295774739E-2</v>
      </c>
      <c r="L39" s="53">
        <v>7</v>
      </c>
      <c r="O39" s="36">
        <v>30</v>
      </c>
      <c r="P39" s="37" t="s">
        <v>107</v>
      </c>
      <c r="Q39" s="38">
        <v>2306</v>
      </c>
      <c r="R39" s="39">
        <v>5.5681250196188276E-3</v>
      </c>
      <c r="S39" s="38">
        <v>2537</v>
      </c>
      <c r="T39" s="39">
        <v>6.7106637923053528E-3</v>
      </c>
      <c r="U39" s="40">
        <v>-9.1052424122979869E-2</v>
      </c>
      <c r="V39" s="53">
        <v>-2</v>
      </c>
    </row>
    <row r="40" spans="2:22" ht="14.45" customHeight="1" thickBot="1" x14ac:dyDescent="0.3">
      <c r="B40" s="31">
        <v>31</v>
      </c>
      <c r="C40" s="32" t="s">
        <v>109</v>
      </c>
      <c r="D40" s="33">
        <v>203</v>
      </c>
      <c r="E40" s="34">
        <v>4.421983575489577E-3</v>
      </c>
      <c r="F40" s="33">
        <v>170</v>
      </c>
      <c r="G40" s="34">
        <v>4.0019774476800305E-3</v>
      </c>
      <c r="H40" s="35">
        <v>0.19411764705882351</v>
      </c>
      <c r="I40" s="52">
        <v>6</v>
      </c>
      <c r="J40" s="33">
        <v>225</v>
      </c>
      <c r="K40" s="35">
        <v>-9.7777777777777741E-2</v>
      </c>
      <c r="L40" s="52">
        <v>3</v>
      </c>
      <c r="O40" s="31">
        <v>31</v>
      </c>
      <c r="P40" s="32" t="s">
        <v>109</v>
      </c>
      <c r="Q40" s="33">
        <v>2064</v>
      </c>
      <c r="R40" s="34">
        <v>4.9837857937958625E-3</v>
      </c>
      <c r="S40" s="33">
        <v>1841</v>
      </c>
      <c r="T40" s="34">
        <v>4.8696618216926106E-3</v>
      </c>
      <c r="U40" s="35">
        <v>0.12112982074959255</v>
      </c>
      <c r="V40" s="52">
        <v>1</v>
      </c>
    </row>
    <row r="41" spans="2:22" ht="14.45" customHeight="1" thickBot="1" x14ac:dyDescent="0.3">
      <c r="B41" s="36">
        <v>32</v>
      </c>
      <c r="C41" s="37" t="s">
        <v>106</v>
      </c>
      <c r="D41" s="38">
        <v>202</v>
      </c>
      <c r="E41" s="39">
        <v>4.4002004051669676E-3</v>
      </c>
      <c r="F41" s="38">
        <v>245</v>
      </c>
      <c r="G41" s="39">
        <v>5.7675557334212202E-3</v>
      </c>
      <c r="H41" s="40">
        <v>-0.17551020408163265</v>
      </c>
      <c r="I41" s="53">
        <v>-2</v>
      </c>
      <c r="J41" s="38">
        <v>308</v>
      </c>
      <c r="K41" s="40">
        <v>-0.3441558441558441</v>
      </c>
      <c r="L41" s="53">
        <v>0</v>
      </c>
      <c r="O41" s="36">
        <v>32</v>
      </c>
      <c r="P41" s="37" t="s">
        <v>106</v>
      </c>
      <c r="Q41" s="38">
        <v>1983</v>
      </c>
      <c r="R41" s="39">
        <v>4.7882011768881766E-3</v>
      </c>
      <c r="S41" s="38">
        <v>2021</v>
      </c>
      <c r="T41" s="39">
        <v>5.3457830209890098E-3</v>
      </c>
      <c r="U41" s="40">
        <v>-1.8802572983671495E-2</v>
      </c>
      <c r="V41" s="53">
        <v>-1</v>
      </c>
    </row>
    <row r="42" spans="2:22" ht="14.45" customHeight="1" thickBot="1" x14ac:dyDescent="0.3">
      <c r="B42" s="31">
        <v>33</v>
      </c>
      <c r="C42" s="32" t="s">
        <v>89</v>
      </c>
      <c r="D42" s="33">
        <v>189</v>
      </c>
      <c r="E42" s="34">
        <v>4.1170191909730546E-3</v>
      </c>
      <c r="F42" s="33">
        <v>271</v>
      </c>
      <c r="G42" s="34">
        <v>6.3796228724781658E-3</v>
      </c>
      <c r="H42" s="35">
        <v>-0.30258302583025831</v>
      </c>
      <c r="I42" s="52">
        <v>-5</v>
      </c>
      <c r="J42" s="33">
        <v>318</v>
      </c>
      <c r="K42" s="35">
        <v>-0.40566037735849059</v>
      </c>
      <c r="L42" s="52">
        <v>-2</v>
      </c>
      <c r="O42" s="31">
        <v>33</v>
      </c>
      <c r="P42" s="32" t="s">
        <v>104</v>
      </c>
      <c r="Q42" s="33">
        <v>1913</v>
      </c>
      <c r="R42" s="34">
        <v>4.6191774338815335E-3</v>
      </c>
      <c r="S42" s="33">
        <v>2309</v>
      </c>
      <c r="T42" s="34">
        <v>6.1075769398632471E-3</v>
      </c>
      <c r="U42" s="35">
        <v>-0.17150281507145948</v>
      </c>
      <c r="V42" s="52">
        <v>-3</v>
      </c>
    </row>
    <row r="43" spans="2:22" ht="14.45" customHeight="1" thickBot="1" x14ac:dyDescent="0.3">
      <c r="B43" s="36">
        <v>34</v>
      </c>
      <c r="C43" s="37" t="s">
        <v>104</v>
      </c>
      <c r="D43" s="38">
        <v>179</v>
      </c>
      <c r="E43" s="39">
        <v>3.8991874877469667E-3</v>
      </c>
      <c r="F43" s="38">
        <v>357</v>
      </c>
      <c r="G43" s="39">
        <v>8.4041526401280632E-3</v>
      </c>
      <c r="H43" s="40">
        <v>-0.49859943977591037</v>
      </c>
      <c r="I43" s="53">
        <v>-8</v>
      </c>
      <c r="J43" s="38">
        <v>342</v>
      </c>
      <c r="K43" s="40">
        <v>-0.47660818713450293</v>
      </c>
      <c r="L43" s="53">
        <v>-5</v>
      </c>
      <c r="O43" s="36">
        <v>34</v>
      </c>
      <c r="P43" s="37" t="s">
        <v>118</v>
      </c>
      <c r="Q43" s="38">
        <v>1862</v>
      </c>
      <c r="R43" s="39">
        <v>4.4960315639766936E-3</v>
      </c>
      <c r="S43" s="38">
        <v>6</v>
      </c>
      <c r="T43" s="39">
        <v>1.587070664321329E-5</v>
      </c>
      <c r="U43" s="40">
        <v>309.33333333333331</v>
      </c>
      <c r="V43" s="53">
        <v>27</v>
      </c>
    </row>
    <row r="44" spans="2:22" ht="14.45" customHeight="1" thickBot="1" x14ac:dyDescent="0.3">
      <c r="B44" s="31">
        <v>35</v>
      </c>
      <c r="C44" s="32" t="s">
        <v>123</v>
      </c>
      <c r="D44" s="33">
        <v>167</v>
      </c>
      <c r="E44" s="34">
        <v>3.6377894438756617E-3</v>
      </c>
      <c r="F44" s="33">
        <v>18</v>
      </c>
      <c r="G44" s="34">
        <v>4.2373878857788555E-4</v>
      </c>
      <c r="H44" s="35">
        <v>8.2777777777777786</v>
      </c>
      <c r="I44" s="52">
        <v>8</v>
      </c>
      <c r="J44" s="33">
        <v>218</v>
      </c>
      <c r="K44" s="35">
        <v>-0.23394495412844041</v>
      </c>
      <c r="L44" s="52">
        <v>0</v>
      </c>
      <c r="O44" s="31">
        <v>35</v>
      </c>
      <c r="P44" s="32" t="s">
        <v>110</v>
      </c>
      <c r="Q44" s="33">
        <v>1852</v>
      </c>
      <c r="R44" s="34">
        <v>4.4718853149757452E-3</v>
      </c>
      <c r="S44" s="33">
        <v>2367</v>
      </c>
      <c r="T44" s="34">
        <v>6.2609937707476422E-3</v>
      </c>
      <c r="U44" s="35">
        <v>-0.21757498943810727</v>
      </c>
      <c r="V44" s="52">
        <v>-6</v>
      </c>
    </row>
    <row r="45" spans="2:22" ht="14.45" customHeight="1" thickBot="1" x14ac:dyDescent="0.3">
      <c r="B45" s="36">
        <v>36</v>
      </c>
      <c r="C45" s="37" t="s">
        <v>110</v>
      </c>
      <c r="D45" s="38">
        <v>155</v>
      </c>
      <c r="E45" s="39">
        <v>3.3763914000043567E-3</v>
      </c>
      <c r="F45" s="38">
        <v>225</v>
      </c>
      <c r="G45" s="39">
        <v>5.296734857223569E-3</v>
      </c>
      <c r="H45" s="40">
        <v>-0.31111111111111112</v>
      </c>
      <c r="I45" s="53">
        <v>-3</v>
      </c>
      <c r="J45" s="38">
        <v>218</v>
      </c>
      <c r="K45" s="40">
        <v>-0.28899082568807344</v>
      </c>
      <c r="L45" s="53">
        <v>-1</v>
      </c>
      <c r="O45" s="36">
        <v>36</v>
      </c>
      <c r="P45" s="37" t="s">
        <v>105</v>
      </c>
      <c r="Q45" s="38">
        <v>1576</v>
      </c>
      <c r="R45" s="39">
        <v>3.8054488425495543E-3</v>
      </c>
      <c r="S45" s="38">
        <v>808</v>
      </c>
      <c r="T45" s="39">
        <v>2.1372551612860564E-3</v>
      </c>
      <c r="U45" s="40">
        <v>0.95049504950495045</v>
      </c>
      <c r="V45" s="53">
        <v>2</v>
      </c>
    </row>
    <row r="46" spans="2:22" ht="14.45" customHeight="1" thickBot="1" x14ac:dyDescent="0.3">
      <c r="B46" s="31">
        <v>37</v>
      </c>
      <c r="C46" s="32" t="s">
        <v>108</v>
      </c>
      <c r="D46" s="33">
        <v>146</v>
      </c>
      <c r="E46" s="34">
        <v>3.1803428671008777E-3</v>
      </c>
      <c r="F46" s="33">
        <v>181</v>
      </c>
      <c r="G46" s="34">
        <v>4.2609289295887382E-3</v>
      </c>
      <c r="H46" s="35">
        <v>-0.1933701657458563</v>
      </c>
      <c r="I46" s="52">
        <v>-1</v>
      </c>
      <c r="J46" s="33">
        <v>206</v>
      </c>
      <c r="K46" s="35">
        <v>-0.29126213592233008</v>
      </c>
      <c r="L46" s="52">
        <v>1</v>
      </c>
      <c r="O46" s="31">
        <v>37</v>
      </c>
      <c r="P46" s="32" t="s">
        <v>123</v>
      </c>
      <c r="Q46" s="33">
        <v>1346</v>
      </c>
      <c r="R46" s="34">
        <v>3.2500851155277282E-3</v>
      </c>
      <c r="S46" s="33">
        <v>25</v>
      </c>
      <c r="T46" s="34">
        <v>6.6127944346722035E-5</v>
      </c>
      <c r="U46" s="35">
        <v>52.84</v>
      </c>
      <c r="V46" s="52">
        <v>15</v>
      </c>
    </row>
    <row r="47" spans="2:22" ht="14.45" customHeight="1" thickBot="1" x14ac:dyDescent="0.3">
      <c r="B47" s="36">
        <v>38</v>
      </c>
      <c r="C47" s="37" t="s">
        <v>119</v>
      </c>
      <c r="D47" s="38">
        <v>132</v>
      </c>
      <c r="E47" s="39">
        <v>2.8753784825843553E-3</v>
      </c>
      <c r="F47" s="38">
        <v>188</v>
      </c>
      <c r="G47" s="39">
        <v>4.4257162362579157E-3</v>
      </c>
      <c r="H47" s="40">
        <v>-0.2978723404255319</v>
      </c>
      <c r="I47" s="53">
        <v>-3</v>
      </c>
      <c r="J47" s="38">
        <v>125</v>
      </c>
      <c r="K47" s="40">
        <v>5.600000000000005E-2</v>
      </c>
      <c r="L47" s="53">
        <v>1</v>
      </c>
      <c r="O47" s="36">
        <v>38</v>
      </c>
      <c r="P47" s="37" t="s">
        <v>108</v>
      </c>
      <c r="Q47" s="38">
        <v>1317</v>
      </c>
      <c r="R47" s="39">
        <v>3.1800609934249766E-3</v>
      </c>
      <c r="S47" s="38">
        <v>1452</v>
      </c>
      <c r="T47" s="39">
        <v>3.840711007657616E-3</v>
      </c>
      <c r="U47" s="40">
        <v>-9.2975206611570216E-2</v>
      </c>
      <c r="V47" s="53">
        <v>-3</v>
      </c>
    </row>
    <row r="48" spans="2:22" ht="14.45" customHeight="1" thickBot="1" x14ac:dyDescent="0.3">
      <c r="B48" s="31">
        <v>39</v>
      </c>
      <c r="C48" s="32" t="s">
        <v>122</v>
      </c>
      <c r="D48" s="33">
        <v>124</v>
      </c>
      <c r="E48" s="34">
        <v>2.7011131200034852E-3</v>
      </c>
      <c r="F48" s="33">
        <v>69</v>
      </c>
      <c r="G48" s="34">
        <v>1.6243320228818945E-3</v>
      </c>
      <c r="H48" s="35">
        <v>0.79710144927536231</v>
      </c>
      <c r="I48" s="52">
        <v>1</v>
      </c>
      <c r="J48" s="33">
        <v>79</v>
      </c>
      <c r="K48" s="35">
        <v>0.56962025316455689</v>
      </c>
      <c r="L48" s="52">
        <v>3</v>
      </c>
      <c r="O48" s="31">
        <v>39</v>
      </c>
      <c r="P48" s="32" t="s">
        <v>113</v>
      </c>
      <c r="Q48" s="33">
        <v>1166</v>
      </c>
      <c r="R48" s="34">
        <v>2.8154526335106471E-3</v>
      </c>
      <c r="S48" s="33">
        <v>26</v>
      </c>
      <c r="T48" s="34">
        <v>6.8773062120590925E-5</v>
      </c>
      <c r="U48" s="35">
        <v>43.846153846153847</v>
      </c>
      <c r="V48" s="52">
        <v>12</v>
      </c>
    </row>
    <row r="49" spans="2:22" ht="14.45" customHeight="1" thickBot="1" x14ac:dyDescent="0.3">
      <c r="B49" s="36">
        <v>40</v>
      </c>
      <c r="C49" s="37" t="s">
        <v>113</v>
      </c>
      <c r="D49" s="38">
        <v>113</v>
      </c>
      <c r="E49" s="39">
        <v>2.4614982464547892E-3</v>
      </c>
      <c r="F49" s="38">
        <v>2</v>
      </c>
      <c r="G49" s="39">
        <v>4.7082087619765062E-5</v>
      </c>
      <c r="H49" s="40">
        <v>55.5</v>
      </c>
      <c r="I49" s="53">
        <v>15</v>
      </c>
      <c r="J49" s="38">
        <v>336</v>
      </c>
      <c r="K49" s="40">
        <v>-0.66369047619047616</v>
      </c>
      <c r="L49" s="53">
        <v>-10</v>
      </c>
      <c r="O49" s="36">
        <v>40</v>
      </c>
      <c r="P49" s="37" t="s">
        <v>119</v>
      </c>
      <c r="Q49" s="38">
        <v>1164</v>
      </c>
      <c r="R49" s="39">
        <v>2.8106233837104574E-3</v>
      </c>
      <c r="S49" s="38">
        <v>1785</v>
      </c>
      <c r="T49" s="39">
        <v>4.7215352263559537E-3</v>
      </c>
      <c r="U49" s="40">
        <v>-0.34789915966386553</v>
      </c>
      <c r="V49" s="53">
        <v>-7</v>
      </c>
    </row>
    <row r="50" spans="2:22" ht="14.45" customHeight="1" thickBot="1" x14ac:dyDescent="0.3">
      <c r="B50" s="31">
        <v>41</v>
      </c>
      <c r="C50" s="32" t="s">
        <v>112</v>
      </c>
      <c r="D50" s="33">
        <v>83</v>
      </c>
      <c r="E50" s="34">
        <v>1.8080031367765264E-3</v>
      </c>
      <c r="F50" s="33">
        <v>11</v>
      </c>
      <c r="G50" s="34">
        <v>2.5895148190870781E-4</v>
      </c>
      <c r="H50" s="35">
        <v>6.5454545454545459</v>
      </c>
      <c r="I50" s="52">
        <v>3</v>
      </c>
      <c r="J50" s="33">
        <v>75</v>
      </c>
      <c r="K50" s="35">
        <v>0.10666666666666669</v>
      </c>
      <c r="L50" s="52">
        <v>2</v>
      </c>
      <c r="O50" s="31">
        <v>41</v>
      </c>
      <c r="P50" s="32" t="s">
        <v>111</v>
      </c>
      <c r="Q50" s="33">
        <v>802</v>
      </c>
      <c r="R50" s="34">
        <v>1.9365291698761056E-3</v>
      </c>
      <c r="S50" s="33">
        <v>12</v>
      </c>
      <c r="T50" s="34">
        <v>3.1741413286426579E-5</v>
      </c>
      <c r="U50" s="35">
        <v>65.833333333333329</v>
      </c>
      <c r="V50" s="52">
        <v>18</v>
      </c>
    </row>
    <row r="51" spans="2:22" ht="14.45" customHeight="1" thickBot="1" x14ac:dyDescent="0.3">
      <c r="B51" s="36"/>
      <c r="C51" s="37" t="s">
        <v>117</v>
      </c>
      <c r="D51" s="38">
        <v>83</v>
      </c>
      <c r="E51" s="39">
        <v>1.8080031367765264E-3</v>
      </c>
      <c r="F51" s="38">
        <v>213</v>
      </c>
      <c r="G51" s="39">
        <v>5.0142423315049792E-3</v>
      </c>
      <c r="H51" s="40">
        <v>-0.61032863849765251</v>
      </c>
      <c r="I51" s="53">
        <v>-7</v>
      </c>
      <c r="J51" s="38">
        <v>88</v>
      </c>
      <c r="K51" s="40">
        <v>-5.6818181818181768E-2</v>
      </c>
      <c r="L51" s="53">
        <v>0</v>
      </c>
      <c r="O51" s="36">
        <v>42</v>
      </c>
      <c r="P51" s="37" t="s">
        <v>121</v>
      </c>
      <c r="Q51" s="38">
        <v>717</v>
      </c>
      <c r="R51" s="39">
        <v>1.7312860533680394E-3</v>
      </c>
      <c r="S51" s="38">
        <v>947</v>
      </c>
      <c r="T51" s="39">
        <v>2.5049265318538307E-3</v>
      </c>
      <c r="U51" s="40">
        <v>-0.24287222808870113</v>
      </c>
      <c r="V51" s="53">
        <v>-5</v>
      </c>
    </row>
    <row r="52" spans="2:22" ht="14.45" customHeight="1" thickBot="1" x14ac:dyDescent="0.3">
      <c r="B52" s="31">
        <v>43</v>
      </c>
      <c r="C52" s="32" t="s">
        <v>107</v>
      </c>
      <c r="D52" s="33">
        <v>69</v>
      </c>
      <c r="E52" s="34">
        <v>1.503038752260004E-3</v>
      </c>
      <c r="F52" s="33">
        <v>246</v>
      </c>
      <c r="G52" s="34">
        <v>5.7910967772311023E-3</v>
      </c>
      <c r="H52" s="35">
        <v>-0.71951219512195119</v>
      </c>
      <c r="I52" s="52">
        <v>-14</v>
      </c>
      <c r="J52" s="33">
        <v>47</v>
      </c>
      <c r="K52" s="35">
        <v>0.46808510638297873</v>
      </c>
      <c r="L52" s="52">
        <v>5</v>
      </c>
      <c r="O52" s="31">
        <v>43</v>
      </c>
      <c r="P52" s="32" t="s">
        <v>117</v>
      </c>
      <c r="Q52" s="33">
        <v>709</v>
      </c>
      <c r="R52" s="34">
        <v>1.7119690541672803E-3</v>
      </c>
      <c r="S52" s="33">
        <v>1059</v>
      </c>
      <c r="T52" s="34">
        <v>2.8011797225271453E-3</v>
      </c>
      <c r="U52" s="35">
        <v>-0.33050047214353162</v>
      </c>
      <c r="V52" s="52">
        <v>-7</v>
      </c>
    </row>
    <row r="53" spans="2:22" ht="14.45" customHeight="1" thickBot="1" x14ac:dyDescent="0.3">
      <c r="B53" s="36">
        <v>44</v>
      </c>
      <c r="C53" s="37" t="s">
        <v>120</v>
      </c>
      <c r="D53" s="38">
        <v>64</v>
      </c>
      <c r="E53" s="39">
        <v>1.3941229006469602E-3</v>
      </c>
      <c r="F53" s="38">
        <v>3</v>
      </c>
      <c r="G53" s="39">
        <v>7.0623131429647592E-5</v>
      </c>
      <c r="H53" s="40">
        <v>20.333333333333332</v>
      </c>
      <c r="I53" s="53">
        <v>7</v>
      </c>
      <c r="J53" s="38">
        <v>75</v>
      </c>
      <c r="K53" s="40">
        <v>-0.14666666666666661</v>
      </c>
      <c r="L53" s="53">
        <v>-1</v>
      </c>
      <c r="O53" s="36">
        <v>44</v>
      </c>
      <c r="P53" s="37" t="s">
        <v>122</v>
      </c>
      <c r="Q53" s="38">
        <v>507</v>
      </c>
      <c r="R53" s="39">
        <v>1.2242148243481116E-3</v>
      </c>
      <c r="S53" s="38">
        <v>516</v>
      </c>
      <c r="T53" s="39">
        <v>1.3648807713163428E-3</v>
      </c>
      <c r="U53" s="40">
        <v>-1.744186046511631E-2</v>
      </c>
      <c r="V53" s="53">
        <v>-5</v>
      </c>
    </row>
    <row r="54" spans="2:22" ht="14.45" customHeight="1" thickBot="1" x14ac:dyDescent="0.3">
      <c r="B54" s="31">
        <v>45</v>
      </c>
      <c r="C54" s="32" t="s">
        <v>111</v>
      </c>
      <c r="D54" s="33">
        <v>62</v>
      </c>
      <c r="E54" s="34">
        <v>1.3505565600017426E-3</v>
      </c>
      <c r="F54" s="33">
        <v>7</v>
      </c>
      <c r="G54" s="34">
        <v>1.6478730666917772E-4</v>
      </c>
      <c r="H54" s="35">
        <v>7.8571428571428577</v>
      </c>
      <c r="I54" s="52">
        <v>4</v>
      </c>
      <c r="J54" s="33">
        <v>99</v>
      </c>
      <c r="K54" s="35">
        <v>-0.3737373737373737</v>
      </c>
      <c r="L54" s="52">
        <v>-5</v>
      </c>
      <c r="O54" s="31">
        <v>45</v>
      </c>
      <c r="P54" s="32" t="s">
        <v>120</v>
      </c>
      <c r="Q54" s="33">
        <v>461</v>
      </c>
      <c r="R54" s="34">
        <v>1.1131420789437464E-3</v>
      </c>
      <c r="S54" s="33">
        <v>3</v>
      </c>
      <c r="T54" s="34">
        <v>7.9353533216066448E-6</v>
      </c>
      <c r="U54" s="35">
        <v>152.66666666666666</v>
      </c>
      <c r="V54" s="52">
        <v>21</v>
      </c>
    </row>
    <row r="55" spans="2:22" ht="14.45" customHeight="1" thickBot="1" x14ac:dyDescent="0.3">
      <c r="B55" s="36">
        <v>46</v>
      </c>
      <c r="C55" s="37" t="s">
        <v>114</v>
      </c>
      <c r="D55" s="38">
        <v>61</v>
      </c>
      <c r="E55" s="39">
        <v>1.3287733896791339E-3</v>
      </c>
      <c r="F55" s="38">
        <v>6</v>
      </c>
      <c r="G55" s="39">
        <v>1.4124626285929518E-4</v>
      </c>
      <c r="H55" s="40">
        <v>9.1666666666666661</v>
      </c>
      <c r="I55" s="53">
        <v>4</v>
      </c>
      <c r="J55" s="38">
        <v>62</v>
      </c>
      <c r="K55" s="40">
        <v>-1.6129032258064502E-2</v>
      </c>
      <c r="L55" s="53">
        <v>1</v>
      </c>
      <c r="O55" s="36">
        <v>46</v>
      </c>
      <c r="P55" s="37" t="s">
        <v>116</v>
      </c>
      <c r="Q55" s="38">
        <v>460</v>
      </c>
      <c r="R55" s="39">
        <v>1.1107274540436516E-3</v>
      </c>
      <c r="S55" s="38">
        <v>352</v>
      </c>
      <c r="T55" s="39">
        <v>9.3108145640184627E-4</v>
      </c>
      <c r="U55" s="40">
        <v>0.30681818181818188</v>
      </c>
      <c r="V55" s="53">
        <v>-6</v>
      </c>
    </row>
    <row r="56" spans="2:22" ht="14.45" customHeight="1" thickBot="1" x14ac:dyDescent="0.3">
      <c r="B56" s="31">
        <v>47</v>
      </c>
      <c r="C56" s="32" t="s">
        <v>116</v>
      </c>
      <c r="D56" s="33">
        <v>49</v>
      </c>
      <c r="E56" s="34">
        <v>1.067375345807829E-3</v>
      </c>
      <c r="F56" s="33">
        <v>39</v>
      </c>
      <c r="G56" s="34">
        <v>9.1810070858541868E-4</v>
      </c>
      <c r="H56" s="35">
        <v>0.25641025641025639</v>
      </c>
      <c r="I56" s="52">
        <v>-6</v>
      </c>
      <c r="J56" s="33">
        <v>63</v>
      </c>
      <c r="K56" s="35">
        <v>-0.22222222222222221</v>
      </c>
      <c r="L56" s="52">
        <v>-1</v>
      </c>
      <c r="O56" s="31">
        <v>47</v>
      </c>
      <c r="P56" s="32" t="s">
        <v>114</v>
      </c>
      <c r="Q56" s="33">
        <v>379</v>
      </c>
      <c r="R56" s="34">
        <v>9.1514283713596512E-4</v>
      </c>
      <c r="S56" s="33">
        <v>33</v>
      </c>
      <c r="T56" s="34">
        <v>8.7288886537673088E-5</v>
      </c>
      <c r="U56" s="35">
        <v>10.484848484848484</v>
      </c>
      <c r="V56" s="52">
        <v>2</v>
      </c>
    </row>
    <row r="57" spans="2:22" ht="14.45" customHeight="1" thickBot="1" x14ac:dyDescent="0.3">
      <c r="B57" s="36">
        <v>48</v>
      </c>
      <c r="C57" s="37" t="s">
        <v>121</v>
      </c>
      <c r="D57" s="38">
        <v>39</v>
      </c>
      <c r="E57" s="39">
        <v>8.4954364258174131E-4</v>
      </c>
      <c r="F57" s="38">
        <v>134</v>
      </c>
      <c r="G57" s="39">
        <v>3.1544998705242589E-3</v>
      </c>
      <c r="H57" s="40">
        <v>-0.70895522388059695</v>
      </c>
      <c r="I57" s="53">
        <v>-10</v>
      </c>
      <c r="J57" s="38">
        <v>16</v>
      </c>
      <c r="K57" s="40">
        <v>1.4375</v>
      </c>
      <c r="L57" s="53">
        <v>2</v>
      </c>
      <c r="O57" s="36">
        <v>48</v>
      </c>
      <c r="P57" s="37" t="s">
        <v>115</v>
      </c>
      <c r="Q57" s="38">
        <v>377</v>
      </c>
      <c r="R57" s="39">
        <v>9.1031358733577534E-4</v>
      </c>
      <c r="S57" s="38">
        <v>41</v>
      </c>
      <c r="T57" s="39">
        <v>1.0844982872862414E-4</v>
      </c>
      <c r="U57" s="40">
        <v>8.1951219512195124</v>
      </c>
      <c r="V57" s="53">
        <v>-2</v>
      </c>
    </row>
    <row r="58" spans="2:22" ht="14.45" customHeight="1" thickBot="1" x14ac:dyDescent="0.3">
      <c r="B58" s="31">
        <v>49</v>
      </c>
      <c r="C58" s="32" t="s">
        <v>115</v>
      </c>
      <c r="D58" s="33">
        <v>35</v>
      </c>
      <c r="E58" s="34">
        <v>7.6241096129130636E-4</v>
      </c>
      <c r="F58" s="33">
        <v>20</v>
      </c>
      <c r="G58" s="34">
        <v>4.7082087619765062E-4</v>
      </c>
      <c r="H58" s="35">
        <v>0.75</v>
      </c>
      <c r="I58" s="52">
        <v>-7</v>
      </c>
      <c r="J58" s="33">
        <v>68</v>
      </c>
      <c r="K58" s="35">
        <v>-0.48529411764705888</v>
      </c>
      <c r="L58" s="52">
        <v>-4</v>
      </c>
      <c r="O58" s="31">
        <v>49</v>
      </c>
      <c r="P58" s="32" t="s">
        <v>112</v>
      </c>
      <c r="Q58" s="33">
        <v>355</v>
      </c>
      <c r="R58" s="34">
        <v>8.5719183953368767E-4</v>
      </c>
      <c r="S58" s="33">
        <v>16</v>
      </c>
      <c r="T58" s="34">
        <v>4.2321884381902106E-5</v>
      </c>
      <c r="U58" s="35">
        <v>21.1875</v>
      </c>
      <c r="V58" s="52">
        <v>6</v>
      </c>
    </row>
    <row r="59" spans="2:22" ht="14.45" customHeight="1" thickBot="1" x14ac:dyDescent="0.3">
      <c r="B59" s="36">
        <v>50</v>
      </c>
      <c r="C59" s="37" t="s">
        <v>159</v>
      </c>
      <c r="D59" s="38">
        <v>24</v>
      </c>
      <c r="E59" s="39">
        <v>5.2279608774261001E-4</v>
      </c>
      <c r="F59" s="38">
        <v>0</v>
      </c>
      <c r="G59" s="39">
        <v>0</v>
      </c>
      <c r="H59" s="40"/>
      <c r="I59" s="53"/>
      <c r="J59" s="38">
        <v>43</v>
      </c>
      <c r="K59" s="40">
        <v>-0.44186046511627908</v>
      </c>
      <c r="L59" s="53">
        <v>-1</v>
      </c>
      <c r="O59" s="36">
        <v>50</v>
      </c>
      <c r="P59" s="37" t="s">
        <v>159</v>
      </c>
      <c r="Q59" s="38">
        <v>108</v>
      </c>
      <c r="R59" s="39">
        <v>2.6077948921024864E-4</v>
      </c>
      <c r="S59" s="38">
        <v>0</v>
      </c>
      <c r="T59" s="39">
        <v>0</v>
      </c>
      <c r="U59" s="40"/>
      <c r="V59" s="53"/>
    </row>
    <row r="60" spans="2:22" ht="14.45" customHeight="1" thickBot="1" x14ac:dyDescent="0.3">
      <c r="B60" s="72" t="s">
        <v>124</v>
      </c>
      <c r="C60" s="73"/>
      <c r="D60" s="41">
        <f>SUM(D10:D59)</f>
        <v>45800</v>
      </c>
      <c r="E60" s="42">
        <f>D60/D62</f>
        <v>0.99766920077548082</v>
      </c>
      <c r="F60" s="41">
        <f>SUM(F10:F59)</f>
        <v>42426</v>
      </c>
      <c r="G60" s="42">
        <f>F60/F62</f>
        <v>0.99875232467807618</v>
      </c>
      <c r="H60" s="43">
        <f>D60/F60-1</f>
        <v>7.952670532220818E-2</v>
      </c>
      <c r="I60" s="54"/>
      <c r="J60" s="41">
        <f>SUM(J10:J59)</f>
        <v>56106</v>
      </c>
      <c r="K60" s="42">
        <f>E60/J60-1</f>
        <v>-0.99998221813708377</v>
      </c>
      <c r="L60" s="41"/>
      <c r="O60" s="72" t="s">
        <v>124</v>
      </c>
      <c r="P60" s="73"/>
      <c r="Q60" s="41">
        <f>SUM(Q10:Q59)</f>
        <v>413404</v>
      </c>
      <c r="R60" s="42">
        <f>Q60/Q62</f>
        <v>0.99821559219882983</v>
      </c>
      <c r="S60" s="41">
        <f>SUM(S10:S59)</f>
        <v>377552</v>
      </c>
      <c r="T60" s="42">
        <f>S60/S62</f>
        <v>0.998669505759744</v>
      </c>
      <c r="U60" s="43">
        <f>Q60/S60-1</f>
        <v>9.495910497097082E-2</v>
      </c>
      <c r="V60" s="54"/>
    </row>
    <row r="61" spans="2:22" ht="14.45" customHeight="1" thickBot="1" x14ac:dyDescent="0.3">
      <c r="B61" s="72" t="s">
        <v>12</v>
      </c>
      <c r="C61" s="73"/>
      <c r="D61" s="41">
        <f>D62-SUM(D10:D59)</f>
        <v>107</v>
      </c>
      <c r="E61" s="42">
        <f>D61/D62</f>
        <v>2.3307992245191365E-3</v>
      </c>
      <c r="F61" s="41">
        <f>F62-SUM(F10:F59)</f>
        <v>53</v>
      </c>
      <c r="G61" s="42">
        <f>F61/F62</f>
        <v>1.2476753219237741E-3</v>
      </c>
      <c r="H61" s="43">
        <f>D61/F61-1</f>
        <v>1.0188679245283021</v>
      </c>
      <c r="I61" s="54"/>
      <c r="J61" s="41">
        <f>J62-SUM(J10:J59)</f>
        <v>97</v>
      </c>
      <c r="K61" s="42">
        <f>E61/J61-1</f>
        <v>-0.99997597114201531</v>
      </c>
      <c r="L61" s="41"/>
      <c r="O61" s="72" t="s">
        <v>12</v>
      </c>
      <c r="P61" s="73"/>
      <c r="Q61" s="41">
        <f>Q62-SUM(Q10:Q59)</f>
        <v>739</v>
      </c>
      <c r="R61" s="42">
        <f>Q61/Q62</f>
        <v>1.7844078011701272E-3</v>
      </c>
      <c r="S61" s="41">
        <f>S62-SUM(S10:S59)</f>
        <v>503</v>
      </c>
      <c r="T61" s="42">
        <f>S61/S62</f>
        <v>1.3304942402560475E-3</v>
      </c>
      <c r="U61" s="43">
        <f>Q61/S61-1</f>
        <v>0.46918489065606361</v>
      </c>
      <c r="V61" s="55"/>
    </row>
    <row r="62" spans="2:22" ht="14.45" customHeight="1" thickBot="1" x14ac:dyDescent="0.3">
      <c r="B62" s="70" t="s">
        <v>34</v>
      </c>
      <c r="C62" s="71"/>
      <c r="D62" s="44">
        <v>45907</v>
      </c>
      <c r="E62" s="45">
        <v>1</v>
      </c>
      <c r="F62" s="44">
        <v>42479</v>
      </c>
      <c r="G62" s="45">
        <v>1</v>
      </c>
      <c r="H62" s="46">
        <v>8.0698698180277306E-2</v>
      </c>
      <c r="I62" s="56"/>
      <c r="J62" s="44">
        <v>56203</v>
      </c>
      <c r="K62" s="46">
        <v>-0.18319306798569468</v>
      </c>
      <c r="L62" s="44"/>
      <c r="N62" s="47"/>
      <c r="O62" s="70" t="s">
        <v>34</v>
      </c>
      <c r="P62" s="71"/>
      <c r="Q62" s="44">
        <v>414143</v>
      </c>
      <c r="R62" s="45">
        <v>1</v>
      </c>
      <c r="S62" s="44">
        <v>378055</v>
      </c>
      <c r="T62" s="45">
        <v>1</v>
      </c>
      <c r="U62" s="46">
        <v>9.5457010223380268E-2</v>
      </c>
      <c r="V62" s="56"/>
    </row>
    <row r="63" spans="2:22" ht="14.45" customHeight="1" x14ac:dyDescent="0.25">
      <c r="B63" s="48" t="s">
        <v>68</v>
      </c>
    </row>
    <row r="64" spans="2:22" x14ac:dyDescent="0.25">
      <c r="B64" s="49" t="s">
        <v>67</v>
      </c>
    </row>
    <row r="66" spans="2:22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</row>
    <row r="67" spans="2:22" x14ac:dyDescent="0.25">
      <c r="B67" s="91" t="s">
        <v>184</v>
      </c>
      <c r="C67" s="91"/>
      <c r="D67" s="91"/>
      <c r="E67" s="91"/>
      <c r="F67" s="91"/>
      <c r="G67" s="91"/>
      <c r="H67" s="91"/>
      <c r="I67" s="91"/>
      <c r="J67" s="91"/>
      <c r="K67" s="91"/>
      <c r="L67" s="91"/>
      <c r="N67" s="50"/>
      <c r="O67" s="91" t="s">
        <v>142</v>
      </c>
      <c r="P67" s="91"/>
      <c r="Q67" s="91"/>
      <c r="R67" s="91"/>
      <c r="S67" s="91"/>
      <c r="T67" s="91"/>
      <c r="U67" s="91"/>
      <c r="V67" s="91"/>
    </row>
    <row r="68" spans="2:22" ht="15.75" thickBot="1" x14ac:dyDescent="0.3">
      <c r="B68" s="100" t="s">
        <v>185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N68" s="50"/>
      <c r="O68" s="99" t="s">
        <v>143</v>
      </c>
      <c r="P68" s="99"/>
      <c r="Q68" s="99"/>
      <c r="R68" s="99"/>
      <c r="S68" s="99"/>
      <c r="T68" s="99"/>
      <c r="U68" s="99"/>
      <c r="V68" s="99"/>
    </row>
    <row r="69" spans="2:22" x14ac:dyDescent="0.25">
      <c r="B69" s="74" t="s">
        <v>0</v>
      </c>
      <c r="C69" s="76" t="s">
        <v>1</v>
      </c>
      <c r="D69" s="78" t="s">
        <v>170</v>
      </c>
      <c r="E69" s="79"/>
      <c r="F69" s="79"/>
      <c r="G69" s="79"/>
      <c r="H69" s="79"/>
      <c r="I69" s="80"/>
      <c r="J69" s="78" t="s">
        <v>163</v>
      </c>
      <c r="K69" s="79"/>
      <c r="L69" s="80"/>
      <c r="O69" s="74" t="s">
        <v>0</v>
      </c>
      <c r="P69" s="76" t="s">
        <v>39</v>
      </c>
      <c r="Q69" s="78" t="s">
        <v>168</v>
      </c>
      <c r="R69" s="79"/>
      <c r="S69" s="79"/>
      <c r="T69" s="79"/>
      <c r="U69" s="79"/>
      <c r="V69" s="80"/>
    </row>
    <row r="70" spans="2:22" ht="15" customHeight="1" thickBot="1" x14ac:dyDescent="0.3">
      <c r="B70" s="75"/>
      <c r="C70" s="77"/>
      <c r="D70" s="96" t="s">
        <v>171</v>
      </c>
      <c r="E70" s="97"/>
      <c r="F70" s="97"/>
      <c r="G70" s="97"/>
      <c r="H70" s="97"/>
      <c r="I70" s="98"/>
      <c r="J70" s="96" t="s">
        <v>164</v>
      </c>
      <c r="K70" s="97"/>
      <c r="L70" s="98"/>
      <c r="O70" s="75"/>
      <c r="P70" s="77"/>
      <c r="Q70" s="96" t="s">
        <v>169</v>
      </c>
      <c r="R70" s="97"/>
      <c r="S70" s="97"/>
      <c r="T70" s="97"/>
      <c r="U70" s="97"/>
      <c r="V70" s="98"/>
    </row>
    <row r="71" spans="2:22" ht="15" customHeight="1" x14ac:dyDescent="0.25">
      <c r="B71" s="75"/>
      <c r="C71" s="77"/>
      <c r="D71" s="81">
        <v>2026</v>
      </c>
      <c r="E71" s="82"/>
      <c r="F71" s="81">
        <v>2025</v>
      </c>
      <c r="G71" s="82"/>
      <c r="H71" s="85" t="s">
        <v>5</v>
      </c>
      <c r="I71" s="85" t="s">
        <v>42</v>
      </c>
      <c r="J71" s="85">
        <v>2026</v>
      </c>
      <c r="K71" s="85" t="s">
        <v>172</v>
      </c>
      <c r="L71" s="87" t="s">
        <v>174</v>
      </c>
      <c r="O71" s="75"/>
      <c r="P71" s="77"/>
      <c r="Q71" s="81">
        <v>2026</v>
      </c>
      <c r="R71" s="82"/>
      <c r="S71" s="81">
        <v>2025</v>
      </c>
      <c r="T71" s="82"/>
      <c r="U71" s="85" t="s">
        <v>5</v>
      </c>
      <c r="V71" s="87" t="s">
        <v>63</v>
      </c>
    </row>
    <row r="72" spans="2:22" ht="15" customHeight="1" thickBot="1" x14ac:dyDescent="0.3">
      <c r="B72" s="89" t="s">
        <v>6</v>
      </c>
      <c r="C72" s="92" t="s">
        <v>7</v>
      </c>
      <c r="D72" s="83"/>
      <c r="E72" s="84"/>
      <c r="F72" s="83"/>
      <c r="G72" s="84"/>
      <c r="H72" s="86"/>
      <c r="I72" s="86"/>
      <c r="J72" s="86"/>
      <c r="K72" s="86"/>
      <c r="L72" s="88"/>
      <c r="O72" s="89" t="s">
        <v>6</v>
      </c>
      <c r="P72" s="92" t="s">
        <v>39</v>
      </c>
      <c r="Q72" s="83"/>
      <c r="R72" s="84"/>
      <c r="S72" s="83"/>
      <c r="T72" s="84"/>
      <c r="U72" s="86"/>
      <c r="V72" s="88"/>
    </row>
    <row r="73" spans="2:22" ht="15" customHeight="1" x14ac:dyDescent="0.25">
      <c r="B73" s="89"/>
      <c r="C73" s="92"/>
      <c r="D73" s="25" t="s">
        <v>8</v>
      </c>
      <c r="E73" s="26" t="s">
        <v>2</v>
      </c>
      <c r="F73" s="25" t="s">
        <v>8</v>
      </c>
      <c r="G73" s="26" t="s">
        <v>2</v>
      </c>
      <c r="H73" s="94" t="s">
        <v>9</v>
      </c>
      <c r="I73" s="94" t="s">
        <v>43</v>
      </c>
      <c r="J73" s="94" t="s">
        <v>8</v>
      </c>
      <c r="K73" s="94" t="s">
        <v>173</v>
      </c>
      <c r="L73" s="68" t="s">
        <v>175</v>
      </c>
      <c r="O73" s="89"/>
      <c r="P73" s="92"/>
      <c r="Q73" s="25" t="s">
        <v>8</v>
      </c>
      <c r="R73" s="26" t="s">
        <v>2</v>
      </c>
      <c r="S73" s="25" t="s">
        <v>8</v>
      </c>
      <c r="T73" s="26" t="s">
        <v>2</v>
      </c>
      <c r="U73" s="94" t="s">
        <v>9</v>
      </c>
      <c r="V73" s="68" t="s">
        <v>64</v>
      </c>
    </row>
    <row r="74" spans="2:22" ht="15" customHeight="1" thickBot="1" x14ac:dyDescent="0.3">
      <c r="B74" s="90"/>
      <c r="C74" s="93"/>
      <c r="D74" s="28" t="s">
        <v>10</v>
      </c>
      <c r="E74" s="29" t="s">
        <v>11</v>
      </c>
      <c r="F74" s="28" t="s">
        <v>10</v>
      </c>
      <c r="G74" s="29" t="s">
        <v>11</v>
      </c>
      <c r="H74" s="95"/>
      <c r="I74" s="95"/>
      <c r="J74" s="95" t="s">
        <v>10</v>
      </c>
      <c r="K74" s="95"/>
      <c r="L74" s="69"/>
      <c r="O74" s="90"/>
      <c r="P74" s="93"/>
      <c r="Q74" s="28" t="s">
        <v>10</v>
      </c>
      <c r="R74" s="29" t="s">
        <v>11</v>
      </c>
      <c r="S74" s="28" t="s">
        <v>10</v>
      </c>
      <c r="T74" s="29" t="s">
        <v>11</v>
      </c>
      <c r="U74" s="95"/>
      <c r="V74" s="69"/>
    </row>
    <row r="75" spans="2:22" ht="15.75" thickBot="1" x14ac:dyDescent="0.3">
      <c r="B75" s="31">
        <v>1</v>
      </c>
      <c r="C75" s="32" t="s">
        <v>45</v>
      </c>
      <c r="D75" s="33">
        <v>2031</v>
      </c>
      <c r="E75" s="34">
        <v>4.4241618925218378E-2</v>
      </c>
      <c r="F75" s="33">
        <v>2014</v>
      </c>
      <c r="G75" s="34">
        <v>4.7411662233103419E-2</v>
      </c>
      <c r="H75" s="35">
        <v>8.440913604766731E-3</v>
      </c>
      <c r="I75" s="52">
        <v>1</v>
      </c>
      <c r="J75" s="33">
        <v>2076</v>
      </c>
      <c r="K75" s="35">
        <v>-2.1676300578034713E-2</v>
      </c>
      <c r="L75" s="52">
        <v>1</v>
      </c>
      <c r="O75" s="31">
        <v>1</v>
      </c>
      <c r="P75" s="32" t="s">
        <v>45</v>
      </c>
      <c r="Q75" s="33">
        <v>16153</v>
      </c>
      <c r="R75" s="34">
        <v>3.9003436011232837E-2</v>
      </c>
      <c r="S75" s="33">
        <v>15844</v>
      </c>
      <c r="T75" s="34">
        <v>4.1909246009178558E-2</v>
      </c>
      <c r="U75" s="35">
        <v>1.9502650845746095E-2</v>
      </c>
      <c r="V75" s="52">
        <v>0</v>
      </c>
    </row>
    <row r="76" spans="2:22" ht="15" customHeight="1" thickBot="1" x14ac:dyDescent="0.3">
      <c r="B76" s="36">
        <v>2</v>
      </c>
      <c r="C76" s="37" t="s">
        <v>38</v>
      </c>
      <c r="D76" s="38">
        <v>1246</v>
      </c>
      <c r="E76" s="39">
        <v>2.7141830221970507E-2</v>
      </c>
      <c r="F76" s="38">
        <v>918</v>
      </c>
      <c r="G76" s="39">
        <v>2.1610678217472163E-2</v>
      </c>
      <c r="H76" s="40">
        <v>0.35729847494553368</v>
      </c>
      <c r="I76" s="53">
        <v>4</v>
      </c>
      <c r="J76" s="38">
        <v>1736</v>
      </c>
      <c r="K76" s="40">
        <v>-0.282258064516129</v>
      </c>
      <c r="L76" s="53">
        <v>1</v>
      </c>
      <c r="O76" s="36">
        <v>2</v>
      </c>
      <c r="P76" s="37" t="s">
        <v>35</v>
      </c>
      <c r="Q76" s="38">
        <v>14262</v>
      </c>
      <c r="R76" s="39">
        <v>3.4437380325153387E-2</v>
      </c>
      <c r="S76" s="38">
        <v>12702</v>
      </c>
      <c r="T76" s="39">
        <v>3.3598285963682535E-2</v>
      </c>
      <c r="U76" s="40">
        <v>0.12281530467642887</v>
      </c>
      <c r="V76" s="53">
        <v>0</v>
      </c>
    </row>
    <row r="77" spans="2:22" ht="15" customHeight="1" thickBot="1" x14ac:dyDescent="0.3">
      <c r="B77" s="31">
        <v>3</v>
      </c>
      <c r="C77" s="32" t="s">
        <v>35</v>
      </c>
      <c r="D77" s="33">
        <v>1107</v>
      </c>
      <c r="E77" s="34">
        <v>2.4113969547127891E-2</v>
      </c>
      <c r="F77" s="33">
        <v>1151</v>
      </c>
      <c r="G77" s="34">
        <v>2.7095741425174791E-2</v>
      </c>
      <c r="H77" s="35">
        <v>-3.8227628149435255E-2</v>
      </c>
      <c r="I77" s="52">
        <v>0</v>
      </c>
      <c r="J77" s="33">
        <v>2110</v>
      </c>
      <c r="K77" s="35">
        <v>-0.47535545023696679</v>
      </c>
      <c r="L77" s="52">
        <v>-2</v>
      </c>
      <c r="O77" s="31">
        <v>3</v>
      </c>
      <c r="P77" s="32" t="s">
        <v>38</v>
      </c>
      <c r="Q77" s="33">
        <v>10810</v>
      </c>
      <c r="R77" s="34">
        <v>2.6102095170025812E-2</v>
      </c>
      <c r="S77" s="33">
        <v>9163</v>
      </c>
      <c r="T77" s="34">
        <v>2.4237214161960563E-2</v>
      </c>
      <c r="U77" s="35">
        <v>0.17974462512277634</v>
      </c>
      <c r="V77" s="52">
        <v>1</v>
      </c>
    </row>
    <row r="78" spans="2:22" ht="15.75" thickBot="1" x14ac:dyDescent="0.3">
      <c r="B78" s="36">
        <v>4</v>
      </c>
      <c r="C78" s="37" t="s">
        <v>37</v>
      </c>
      <c r="D78" s="38">
        <v>994</v>
      </c>
      <c r="E78" s="39">
        <v>2.1652471300673101E-2</v>
      </c>
      <c r="F78" s="38">
        <v>851</v>
      </c>
      <c r="G78" s="39">
        <v>2.0033428282210032E-2</v>
      </c>
      <c r="H78" s="40">
        <v>0.16803760282021152</v>
      </c>
      <c r="I78" s="53">
        <v>3</v>
      </c>
      <c r="J78" s="38">
        <v>1159</v>
      </c>
      <c r="K78" s="40">
        <v>-0.14236410698878343</v>
      </c>
      <c r="L78" s="53">
        <v>1</v>
      </c>
      <c r="O78" s="36">
        <v>4</v>
      </c>
      <c r="P78" s="37" t="s">
        <v>70</v>
      </c>
      <c r="Q78" s="38">
        <v>9115</v>
      </c>
      <c r="R78" s="39">
        <v>2.2009305964364966E-2</v>
      </c>
      <c r="S78" s="38">
        <v>8717</v>
      </c>
      <c r="T78" s="39">
        <v>2.305749163481504E-2</v>
      </c>
      <c r="U78" s="40">
        <v>4.5657909831364085E-2</v>
      </c>
      <c r="V78" s="53">
        <v>1</v>
      </c>
    </row>
    <row r="79" spans="2:22" ht="15" customHeight="1" thickBot="1" x14ac:dyDescent="0.3">
      <c r="B79" s="31">
        <v>5</v>
      </c>
      <c r="C79" s="32" t="s">
        <v>54</v>
      </c>
      <c r="D79" s="33">
        <v>833</v>
      </c>
      <c r="E79" s="34">
        <v>1.8145380878733092E-2</v>
      </c>
      <c r="F79" s="33">
        <v>927</v>
      </c>
      <c r="G79" s="34">
        <v>2.1822547611761105E-2</v>
      </c>
      <c r="H79" s="35">
        <v>-0.10140237324703349</v>
      </c>
      <c r="I79" s="52">
        <v>0</v>
      </c>
      <c r="J79" s="33">
        <v>1055</v>
      </c>
      <c r="K79" s="35">
        <v>-0.21042654028436014</v>
      </c>
      <c r="L79" s="52">
        <v>2</v>
      </c>
      <c r="O79" s="31">
        <v>5</v>
      </c>
      <c r="P79" s="32" t="s">
        <v>46</v>
      </c>
      <c r="Q79" s="33">
        <v>8783</v>
      </c>
      <c r="R79" s="34">
        <v>2.120765049753346E-2</v>
      </c>
      <c r="S79" s="33">
        <v>8265</v>
      </c>
      <c r="T79" s="34">
        <v>2.1861898401026307E-2</v>
      </c>
      <c r="U79" s="35">
        <v>6.267392619479728E-2</v>
      </c>
      <c r="V79" s="52">
        <v>1</v>
      </c>
    </row>
    <row r="80" spans="2:22" ht="15.75" thickBot="1" x14ac:dyDescent="0.3">
      <c r="B80" s="36">
        <v>6</v>
      </c>
      <c r="C80" s="37" t="s">
        <v>46</v>
      </c>
      <c r="D80" s="38">
        <v>832</v>
      </c>
      <c r="E80" s="39">
        <v>1.8123597708410481E-2</v>
      </c>
      <c r="F80" s="38">
        <v>2067</v>
      </c>
      <c r="G80" s="39">
        <v>4.8659337555027188E-2</v>
      </c>
      <c r="H80" s="40">
        <v>-0.59748427672955973</v>
      </c>
      <c r="I80" s="53">
        <v>-5</v>
      </c>
      <c r="J80" s="38">
        <v>1078</v>
      </c>
      <c r="K80" s="40">
        <v>-0.2282003710575139</v>
      </c>
      <c r="L80" s="53">
        <v>0</v>
      </c>
      <c r="O80" s="36">
        <v>6</v>
      </c>
      <c r="P80" s="37" t="s">
        <v>54</v>
      </c>
      <c r="Q80" s="38">
        <v>8610</v>
      </c>
      <c r="R80" s="39">
        <v>2.0789920389817043E-2</v>
      </c>
      <c r="S80" s="38">
        <v>9914</v>
      </c>
      <c r="T80" s="39">
        <v>2.6223697610136092E-2</v>
      </c>
      <c r="U80" s="40">
        <v>-0.13153116804518861</v>
      </c>
      <c r="V80" s="53">
        <v>-3</v>
      </c>
    </row>
    <row r="81" spans="2:22" ht="15.75" thickBot="1" x14ac:dyDescent="0.3">
      <c r="B81" s="31">
        <v>7</v>
      </c>
      <c r="C81" s="32" t="s">
        <v>70</v>
      </c>
      <c r="D81" s="33">
        <v>816</v>
      </c>
      <c r="E81" s="34">
        <v>1.7775066983248742E-2</v>
      </c>
      <c r="F81" s="33">
        <v>1150</v>
      </c>
      <c r="G81" s="34">
        <v>2.707220038136491E-2</v>
      </c>
      <c r="H81" s="35">
        <v>-0.29043478260869571</v>
      </c>
      <c r="I81" s="52">
        <v>-3</v>
      </c>
      <c r="J81" s="33">
        <v>1321</v>
      </c>
      <c r="K81" s="35">
        <v>-0.38228614685844053</v>
      </c>
      <c r="L81" s="52">
        <v>-3</v>
      </c>
      <c r="O81" s="31">
        <v>7</v>
      </c>
      <c r="P81" s="32" t="s">
        <v>37</v>
      </c>
      <c r="Q81" s="33">
        <v>7177</v>
      </c>
      <c r="R81" s="34">
        <v>1.732976290798106E-2</v>
      </c>
      <c r="S81" s="33">
        <v>7297</v>
      </c>
      <c r="T81" s="34">
        <v>1.9301424395921227E-2</v>
      </c>
      <c r="U81" s="35">
        <v>-1.6445114430587937E-2</v>
      </c>
      <c r="V81" s="52">
        <v>0</v>
      </c>
    </row>
    <row r="82" spans="2:22" ht="15.75" thickBot="1" x14ac:dyDescent="0.3">
      <c r="B82" s="36">
        <v>10</v>
      </c>
      <c r="C82" s="37" t="s">
        <v>65</v>
      </c>
      <c r="D82" s="38">
        <v>794</v>
      </c>
      <c r="E82" s="39">
        <v>1.729583723615135E-2</v>
      </c>
      <c r="F82" s="38">
        <v>754</v>
      </c>
      <c r="G82" s="39">
        <v>1.7749947032651429E-2</v>
      </c>
      <c r="H82" s="40">
        <v>5.3050397877984157E-2</v>
      </c>
      <c r="I82" s="53">
        <v>0</v>
      </c>
      <c r="J82" s="38">
        <v>790</v>
      </c>
      <c r="K82" s="40">
        <v>5.0632911392405333E-3</v>
      </c>
      <c r="L82" s="53">
        <v>2</v>
      </c>
      <c r="O82" s="36">
        <v>8</v>
      </c>
      <c r="P82" s="37" t="s">
        <v>72</v>
      </c>
      <c r="Q82" s="38">
        <v>6988</v>
      </c>
      <c r="R82" s="39">
        <v>1.6873398801863126E-2</v>
      </c>
      <c r="S82" s="38">
        <v>5952</v>
      </c>
      <c r="T82" s="39">
        <v>1.5743740990067583E-2</v>
      </c>
      <c r="U82" s="40">
        <v>0.17405913978494625</v>
      </c>
      <c r="V82" s="53">
        <v>1</v>
      </c>
    </row>
    <row r="83" spans="2:22" ht="15.75" thickBot="1" x14ac:dyDescent="0.3">
      <c r="B83" s="31">
        <v>9</v>
      </c>
      <c r="C83" s="32" t="s">
        <v>36</v>
      </c>
      <c r="D83" s="33">
        <v>737</v>
      </c>
      <c r="E83" s="34">
        <v>1.6054196527762649E-2</v>
      </c>
      <c r="F83" s="33">
        <v>609</v>
      </c>
      <c r="G83" s="34">
        <v>1.4336495680218461E-2</v>
      </c>
      <c r="H83" s="35">
        <v>0.21018062397372739</v>
      </c>
      <c r="I83" s="52">
        <v>2</v>
      </c>
      <c r="J83" s="33">
        <v>1055</v>
      </c>
      <c r="K83" s="35">
        <v>-0.3014218009478673</v>
      </c>
      <c r="L83" s="52">
        <v>-2</v>
      </c>
      <c r="O83" s="31">
        <v>9</v>
      </c>
      <c r="P83" s="32" t="s">
        <v>65</v>
      </c>
      <c r="Q83" s="33">
        <v>6121</v>
      </c>
      <c r="R83" s="34">
        <v>1.4779919013480851E-2</v>
      </c>
      <c r="S83" s="33">
        <v>6308</v>
      </c>
      <c r="T83" s="34">
        <v>1.6685402917564904E-2</v>
      </c>
      <c r="U83" s="35">
        <v>-2.9644895370957491E-2</v>
      </c>
      <c r="V83" s="52">
        <v>-1</v>
      </c>
    </row>
    <row r="84" spans="2:22" ht="15.75" thickBot="1" x14ac:dyDescent="0.3">
      <c r="B84" s="36">
        <v>10</v>
      </c>
      <c r="C84" s="37" t="s">
        <v>125</v>
      </c>
      <c r="D84" s="38">
        <v>689</v>
      </c>
      <c r="E84" s="39">
        <v>1.5008604352277431E-2</v>
      </c>
      <c r="F84" s="38">
        <v>559</v>
      </c>
      <c r="G84" s="39">
        <v>1.3159443489724334E-2</v>
      </c>
      <c r="H84" s="40">
        <v>0.23255813953488369</v>
      </c>
      <c r="I84" s="53">
        <v>4</v>
      </c>
      <c r="J84" s="38">
        <v>698</v>
      </c>
      <c r="K84" s="40">
        <v>-1.2893982808022897E-2</v>
      </c>
      <c r="L84" s="53">
        <v>7</v>
      </c>
      <c r="O84" s="36">
        <v>10</v>
      </c>
      <c r="P84" s="37" t="s">
        <v>36</v>
      </c>
      <c r="Q84" s="38">
        <v>5991</v>
      </c>
      <c r="R84" s="39">
        <v>1.4466017776468514E-2</v>
      </c>
      <c r="S84" s="38">
        <v>5770</v>
      </c>
      <c r="T84" s="39">
        <v>1.5262329555223447E-2</v>
      </c>
      <c r="U84" s="40">
        <v>3.8301559792027762E-2</v>
      </c>
      <c r="V84" s="53">
        <v>0</v>
      </c>
    </row>
    <row r="85" spans="2:22" ht="15.75" thickBot="1" x14ac:dyDescent="0.3">
      <c r="B85" s="31">
        <v>11</v>
      </c>
      <c r="C85" s="32" t="s">
        <v>97</v>
      </c>
      <c r="D85" s="33">
        <v>665</v>
      </c>
      <c r="E85" s="34">
        <v>1.448580826453482E-2</v>
      </c>
      <c r="F85" s="33">
        <v>489</v>
      </c>
      <c r="G85" s="34">
        <v>1.1511570423032557E-2</v>
      </c>
      <c r="H85" s="35">
        <v>0.35991820040899802</v>
      </c>
      <c r="I85" s="52">
        <v>8</v>
      </c>
      <c r="J85" s="33">
        <v>703</v>
      </c>
      <c r="K85" s="35">
        <v>-5.4054054054054057E-2</v>
      </c>
      <c r="L85" s="52">
        <v>5</v>
      </c>
      <c r="O85" s="31">
        <v>11</v>
      </c>
      <c r="P85" s="32" t="s">
        <v>88</v>
      </c>
      <c r="Q85" s="33">
        <v>5719</v>
      </c>
      <c r="R85" s="34">
        <v>1.3809239803642704E-2</v>
      </c>
      <c r="S85" s="33">
        <v>4577</v>
      </c>
      <c r="T85" s="34">
        <v>1.210670405099787E-2</v>
      </c>
      <c r="U85" s="35">
        <v>0.24950841162333415</v>
      </c>
      <c r="V85" s="52">
        <v>5</v>
      </c>
    </row>
    <row r="86" spans="2:22" ht="15.75" thickBot="1" x14ac:dyDescent="0.3">
      <c r="B86" s="36">
        <v>12</v>
      </c>
      <c r="C86" s="37" t="s">
        <v>95</v>
      </c>
      <c r="D86" s="38">
        <v>655</v>
      </c>
      <c r="E86" s="39">
        <v>1.4267976561308732E-2</v>
      </c>
      <c r="F86" s="38">
        <v>464</v>
      </c>
      <c r="G86" s="39">
        <v>1.0923044327785495E-2</v>
      </c>
      <c r="H86" s="40">
        <v>0.41163793103448265</v>
      </c>
      <c r="I86" s="53">
        <v>8</v>
      </c>
      <c r="J86" s="38">
        <v>738</v>
      </c>
      <c r="K86" s="40">
        <v>-0.11246612466124661</v>
      </c>
      <c r="L86" s="53">
        <v>0</v>
      </c>
      <c r="O86" s="36">
        <v>12</v>
      </c>
      <c r="P86" s="37" t="s">
        <v>61</v>
      </c>
      <c r="Q86" s="38">
        <v>5297</v>
      </c>
      <c r="R86" s="39">
        <v>1.2790268095802658E-2</v>
      </c>
      <c r="S86" s="38">
        <v>4950</v>
      </c>
      <c r="T86" s="39">
        <v>1.3093332980650964E-2</v>
      </c>
      <c r="U86" s="40">
        <v>7.0101010101009997E-2</v>
      </c>
      <c r="V86" s="53">
        <v>0</v>
      </c>
    </row>
    <row r="87" spans="2:22" ht="15.75" thickBot="1" x14ac:dyDescent="0.3">
      <c r="B87" s="31">
        <v>13</v>
      </c>
      <c r="C87" s="32" t="s">
        <v>61</v>
      </c>
      <c r="D87" s="33">
        <v>640</v>
      </c>
      <c r="E87" s="34">
        <v>1.3941229006469602E-2</v>
      </c>
      <c r="F87" s="33">
        <v>554</v>
      </c>
      <c r="G87" s="34">
        <v>1.3041738270674922E-2</v>
      </c>
      <c r="H87" s="35">
        <v>0.15523465703971118</v>
      </c>
      <c r="I87" s="52">
        <v>2</v>
      </c>
      <c r="J87" s="33">
        <v>604</v>
      </c>
      <c r="K87" s="35">
        <v>5.9602649006622599E-2</v>
      </c>
      <c r="L87" s="52">
        <v>9</v>
      </c>
      <c r="O87" s="31">
        <v>13</v>
      </c>
      <c r="P87" s="32" t="s">
        <v>79</v>
      </c>
      <c r="Q87" s="33">
        <v>5262</v>
      </c>
      <c r="R87" s="34">
        <v>1.2705756224299336E-2</v>
      </c>
      <c r="S87" s="33">
        <v>4662</v>
      </c>
      <c r="T87" s="34">
        <v>1.2331539061776725E-2</v>
      </c>
      <c r="U87" s="35">
        <v>0.12870012870012859</v>
      </c>
      <c r="V87" s="52">
        <v>1</v>
      </c>
    </row>
    <row r="88" spans="2:22" ht="15.75" thickBot="1" x14ac:dyDescent="0.3">
      <c r="B88" s="36">
        <v>14</v>
      </c>
      <c r="C88" s="37" t="s">
        <v>79</v>
      </c>
      <c r="D88" s="38">
        <v>591</v>
      </c>
      <c r="E88" s="39">
        <v>1.2873853660661773E-2</v>
      </c>
      <c r="F88" s="38">
        <v>571</v>
      </c>
      <c r="G88" s="39">
        <v>1.3441936015442925E-2</v>
      </c>
      <c r="H88" s="40">
        <v>3.5026269702276736E-2</v>
      </c>
      <c r="I88" s="53">
        <v>-2</v>
      </c>
      <c r="J88" s="38">
        <v>715</v>
      </c>
      <c r="K88" s="40">
        <v>-0.17342657342657342</v>
      </c>
      <c r="L88" s="53">
        <v>1</v>
      </c>
      <c r="O88" s="36">
        <v>14</v>
      </c>
      <c r="P88" s="37" t="s">
        <v>125</v>
      </c>
      <c r="Q88" s="38">
        <v>5260</v>
      </c>
      <c r="R88" s="39">
        <v>1.2700926974499146E-2</v>
      </c>
      <c r="S88" s="38">
        <v>4302</v>
      </c>
      <c r="T88" s="39">
        <v>1.1379296663183928E-2</v>
      </c>
      <c r="U88" s="40">
        <v>0.22268712226871212</v>
      </c>
      <c r="V88" s="53">
        <v>5</v>
      </c>
    </row>
    <row r="89" spans="2:22" ht="15.75" thickBot="1" x14ac:dyDescent="0.3">
      <c r="B89" s="31">
        <v>15</v>
      </c>
      <c r="C89" s="32" t="s">
        <v>91</v>
      </c>
      <c r="D89" s="33">
        <v>577</v>
      </c>
      <c r="E89" s="34">
        <v>1.2568889276145251E-2</v>
      </c>
      <c r="F89" s="33">
        <v>344</v>
      </c>
      <c r="G89" s="34">
        <v>8.0981190705995895E-3</v>
      </c>
      <c r="H89" s="35">
        <v>0.67732558139534893</v>
      </c>
      <c r="I89" s="52">
        <v>17</v>
      </c>
      <c r="J89" s="33">
        <v>531</v>
      </c>
      <c r="K89" s="35">
        <v>8.6629001883239187E-2</v>
      </c>
      <c r="L89" s="52">
        <v>13</v>
      </c>
      <c r="O89" s="31">
        <v>15</v>
      </c>
      <c r="P89" s="32" t="s">
        <v>41</v>
      </c>
      <c r="Q89" s="33">
        <v>5225</v>
      </c>
      <c r="R89" s="34">
        <v>1.2616415102995824E-2</v>
      </c>
      <c r="S89" s="33">
        <v>4858</v>
      </c>
      <c r="T89" s="34">
        <v>1.2849982145455026E-2</v>
      </c>
      <c r="U89" s="35">
        <v>7.5545491972004886E-2</v>
      </c>
      <c r="V89" s="52">
        <v>-2</v>
      </c>
    </row>
    <row r="90" spans="2:22" ht="15.75" thickBot="1" x14ac:dyDescent="0.3">
      <c r="B90" s="36">
        <v>16</v>
      </c>
      <c r="C90" s="37" t="s">
        <v>162</v>
      </c>
      <c r="D90" s="38">
        <v>526</v>
      </c>
      <c r="E90" s="39">
        <v>1.1457947589692204E-2</v>
      </c>
      <c r="F90" s="38">
        <v>66</v>
      </c>
      <c r="G90" s="39">
        <v>1.5537088914522471E-3</v>
      </c>
      <c r="H90" s="40">
        <v>6.9696969696969697</v>
      </c>
      <c r="I90" s="53">
        <v>125</v>
      </c>
      <c r="J90" s="38">
        <v>790</v>
      </c>
      <c r="K90" s="40">
        <v>-0.33417721518987342</v>
      </c>
      <c r="L90" s="53">
        <v>-6</v>
      </c>
      <c r="O90" s="36">
        <v>16</v>
      </c>
      <c r="P90" s="37" t="s">
        <v>83</v>
      </c>
      <c r="Q90" s="38">
        <v>5067</v>
      </c>
      <c r="R90" s="39">
        <v>1.2234904368780832E-2</v>
      </c>
      <c r="S90" s="38">
        <v>4219</v>
      </c>
      <c r="T90" s="39">
        <v>1.1159751887952811E-2</v>
      </c>
      <c r="U90" s="40">
        <v>0.20099549656316662</v>
      </c>
      <c r="V90" s="53">
        <v>5</v>
      </c>
    </row>
    <row r="91" spans="2:22" ht="15.75" thickBot="1" x14ac:dyDescent="0.3">
      <c r="B91" s="31">
        <v>17</v>
      </c>
      <c r="C91" s="32" t="s">
        <v>41</v>
      </c>
      <c r="D91" s="33">
        <v>521</v>
      </c>
      <c r="E91" s="34">
        <v>1.1349031738079159E-2</v>
      </c>
      <c r="F91" s="33">
        <v>350</v>
      </c>
      <c r="G91" s="34">
        <v>8.2393653334588857E-3</v>
      </c>
      <c r="H91" s="35">
        <v>0.48857142857142866</v>
      </c>
      <c r="I91" s="52">
        <v>13</v>
      </c>
      <c r="J91" s="33">
        <v>732</v>
      </c>
      <c r="K91" s="35">
        <v>-0.28825136612021862</v>
      </c>
      <c r="L91" s="52">
        <v>-4</v>
      </c>
      <c r="O91" s="31">
        <v>17</v>
      </c>
      <c r="P91" s="32" t="s">
        <v>160</v>
      </c>
      <c r="Q91" s="33">
        <v>5046</v>
      </c>
      <c r="R91" s="34">
        <v>1.2184197245878839E-2</v>
      </c>
      <c r="S91" s="33">
        <v>3623</v>
      </c>
      <c r="T91" s="34">
        <v>9.5832616947269574E-3</v>
      </c>
      <c r="U91" s="35">
        <v>0.39276842395804579</v>
      </c>
      <c r="V91" s="52">
        <v>10</v>
      </c>
    </row>
    <row r="92" spans="2:22" ht="15.75" thickBot="1" x14ac:dyDescent="0.3">
      <c r="B92" s="36">
        <v>18</v>
      </c>
      <c r="C92" s="37" t="s">
        <v>186</v>
      </c>
      <c r="D92" s="38">
        <v>517</v>
      </c>
      <c r="E92" s="39">
        <v>1.1261899056788725E-2</v>
      </c>
      <c r="F92" s="38">
        <v>303</v>
      </c>
      <c r="G92" s="39">
        <v>7.1329362743944068E-3</v>
      </c>
      <c r="H92" s="40">
        <v>0.70627062706270638</v>
      </c>
      <c r="I92" s="53">
        <v>22</v>
      </c>
      <c r="J92" s="38">
        <v>451</v>
      </c>
      <c r="K92" s="40">
        <v>0.14634146341463405</v>
      </c>
      <c r="L92" s="53">
        <v>18</v>
      </c>
      <c r="O92" s="36">
        <v>18</v>
      </c>
      <c r="P92" s="37" t="s">
        <v>95</v>
      </c>
      <c r="Q92" s="38">
        <v>5008</v>
      </c>
      <c r="R92" s="39">
        <v>1.2092441499675232E-2</v>
      </c>
      <c r="S92" s="38">
        <v>4232</v>
      </c>
      <c r="T92" s="39">
        <v>1.1194138419013107E-2</v>
      </c>
      <c r="U92" s="40">
        <v>0.18336483931947067</v>
      </c>
      <c r="V92" s="53">
        <v>2</v>
      </c>
    </row>
    <row r="93" spans="2:22" ht="15.75" thickBot="1" x14ac:dyDescent="0.3">
      <c r="B93" s="31">
        <v>19</v>
      </c>
      <c r="C93" s="32" t="s">
        <v>165</v>
      </c>
      <c r="D93" s="33">
        <v>506</v>
      </c>
      <c r="E93" s="34">
        <v>1.1022284183240029E-2</v>
      </c>
      <c r="F93" s="33">
        <v>148</v>
      </c>
      <c r="G93" s="34">
        <v>3.4840744838626147E-3</v>
      </c>
      <c r="H93" s="35">
        <v>2.4189189189189189</v>
      </c>
      <c r="I93" s="52">
        <v>63</v>
      </c>
      <c r="J93" s="33">
        <v>691</v>
      </c>
      <c r="K93" s="35">
        <v>-0.26772793053545585</v>
      </c>
      <c r="L93" s="52">
        <v>-1</v>
      </c>
      <c r="O93" s="31">
        <v>19</v>
      </c>
      <c r="P93" s="32" t="s">
        <v>97</v>
      </c>
      <c r="Q93" s="33">
        <v>4912</v>
      </c>
      <c r="R93" s="34">
        <v>1.1860637509266123E-2</v>
      </c>
      <c r="S93" s="33">
        <v>3322</v>
      </c>
      <c r="T93" s="34">
        <v>8.7870812447924246E-3</v>
      </c>
      <c r="U93" s="35">
        <v>0.4786273329319688</v>
      </c>
      <c r="V93" s="52">
        <v>14</v>
      </c>
    </row>
    <row r="94" spans="2:22" ht="15.75" thickBot="1" x14ac:dyDescent="0.3">
      <c r="B94" s="36">
        <v>20</v>
      </c>
      <c r="C94" s="37" t="s">
        <v>160</v>
      </c>
      <c r="D94" s="38">
        <v>482</v>
      </c>
      <c r="E94" s="39">
        <v>1.0499488095497419E-2</v>
      </c>
      <c r="F94" s="38">
        <v>343</v>
      </c>
      <c r="G94" s="39">
        <v>8.0745780267897083E-3</v>
      </c>
      <c r="H94" s="40">
        <v>0.40524781341107863</v>
      </c>
      <c r="I94" s="53">
        <v>13</v>
      </c>
      <c r="J94" s="38">
        <v>528</v>
      </c>
      <c r="K94" s="40">
        <v>-8.7121212121212155E-2</v>
      </c>
      <c r="L94" s="53">
        <v>9</v>
      </c>
      <c r="O94" s="36">
        <v>20</v>
      </c>
      <c r="P94" s="37" t="s">
        <v>91</v>
      </c>
      <c r="Q94" s="38">
        <v>4630</v>
      </c>
      <c r="R94" s="39">
        <v>1.1179713287439363E-2</v>
      </c>
      <c r="S94" s="38">
        <v>3355</v>
      </c>
      <c r="T94" s="39">
        <v>8.8743701313300973E-3</v>
      </c>
      <c r="U94" s="40">
        <v>0.38002980625931437</v>
      </c>
      <c r="V94" s="53">
        <v>12</v>
      </c>
    </row>
    <row r="95" spans="2:22" ht="15.75" thickBot="1" x14ac:dyDescent="0.3">
      <c r="B95" s="72" t="s">
        <v>40</v>
      </c>
      <c r="C95" s="73"/>
      <c r="D95" s="41">
        <f>SUM(D75:D94)</f>
        <v>15759</v>
      </c>
      <c r="E95" s="42">
        <f>D95/D97</f>
        <v>0.34328098111399136</v>
      </c>
      <c r="F95" s="41">
        <f>SUM(F75:F94)</f>
        <v>14632</v>
      </c>
      <c r="G95" s="42">
        <f>F95/F97</f>
        <v>0.3444525530262012</v>
      </c>
      <c r="H95" s="43">
        <f>D95/F95-1</f>
        <v>7.7022963367960662E-2</v>
      </c>
      <c r="I95" s="54"/>
      <c r="J95" s="41">
        <f>SUM(J75:J94)</f>
        <v>19561</v>
      </c>
      <c r="K95" s="42">
        <f>E95/J95-1</f>
        <v>-0.99998245074479253</v>
      </c>
      <c r="L95" s="41"/>
      <c r="O95" s="72" t="s">
        <v>40</v>
      </c>
      <c r="P95" s="73"/>
      <c r="Q95" s="41">
        <f>SUM(Q75:Q94)</f>
        <v>145436</v>
      </c>
      <c r="R95" s="42">
        <f>Q95/Q97</f>
        <v>0.35117338697020112</v>
      </c>
      <c r="S95" s="41">
        <f>SUM(S75:S94)</f>
        <v>132032</v>
      </c>
      <c r="T95" s="42">
        <f>S95/S97</f>
        <v>0.34924018991945616</v>
      </c>
      <c r="U95" s="43">
        <f>Q95/S95-1</f>
        <v>0.10152084343189527</v>
      </c>
      <c r="V95" s="54"/>
    </row>
    <row r="96" spans="2:22" ht="15.75" thickBot="1" x14ac:dyDescent="0.3">
      <c r="B96" s="72" t="s">
        <v>12</v>
      </c>
      <c r="C96" s="73"/>
      <c r="D96" s="41">
        <f>D97-SUM(D75:D94)</f>
        <v>30148</v>
      </c>
      <c r="E96" s="42">
        <f>D96/D97</f>
        <v>0.6567190188860087</v>
      </c>
      <c r="F96" s="41">
        <f>F97-SUM(F75:F94)</f>
        <v>27847</v>
      </c>
      <c r="G96" s="42">
        <f>F96/F97</f>
        <v>0.65554744697379885</v>
      </c>
      <c r="H96" s="43">
        <f>D96/F96-1</f>
        <v>8.2630085826121302E-2</v>
      </c>
      <c r="I96" s="54"/>
      <c r="J96" s="41">
        <f>J97-SUM(J75:J94)</f>
        <v>36642</v>
      </c>
      <c r="K96" s="42">
        <f>E96/J96-1</f>
        <v>-0.99998207742429768</v>
      </c>
      <c r="L96" s="41"/>
      <c r="O96" s="72" t="s">
        <v>12</v>
      </c>
      <c r="P96" s="73"/>
      <c r="Q96" s="41">
        <f>Q97-SUM(Q75:Q94)</f>
        <v>268707</v>
      </c>
      <c r="R96" s="42">
        <f>Q96/Q97</f>
        <v>0.64882661302979894</v>
      </c>
      <c r="S96" s="41">
        <f>S97-SUM(S75:S94)</f>
        <v>246023</v>
      </c>
      <c r="T96" s="42">
        <f>S96/S97</f>
        <v>0.65075981008054384</v>
      </c>
      <c r="U96" s="43">
        <f>Q96/S96-1</f>
        <v>9.2202761530425947E-2</v>
      </c>
      <c r="V96" s="55"/>
    </row>
    <row r="97" spans="2:22" ht="15.75" thickBot="1" x14ac:dyDescent="0.3">
      <c r="B97" s="70" t="s">
        <v>34</v>
      </c>
      <c r="C97" s="71"/>
      <c r="D97" s="44">
        <v>45907</v>
      </c>
      <c r="E97" s="45">
        <v>1</v>
      </c>
      <c r="F97" s="44">
        <v>42479</v>
      </c>
      <c r="G97" s="45">
        <v>1</v>
      </c>
      <c r="H97" s="46">
        <v>8.0698698180277306E-2</v>
      </c>
      <c r="I97" s="56"/>
      <c r="J97" s="44">
        <v>56203</v>
      </c>
      <c r="K97" s="46">
        <v>-0.18319306798569468</v>
      </c>
      <c r="L97" s="44"/>
      <c r="N97" s="47"/>
      <c r="O97" s="70" t="s">
        <v>34</v>
      </c>
      <c r="P97" s="71"/>
      <c r="Q97" s="44">
        <v>414143</v>
      </c>
      <c r="R97" s="45">
        <v>1</v>
      </c>
      <c r="S97" s="44">
        <v>378055</v>
      </c>
      <c r="T97" s="45">
        <v>1</v>
      </c>
      <c r="U97" s="46">
        <v>9.5457010223380268E-2</v>
      </c>
      <c r="V97" s="56"/>
    </row>
    <row r="98" spans="2:22" x14ac:dyDescent="0.25">
      <c r="B98" s="48" t="s">
        <v>68</v>
      </c>
    </row>
    <row r="99" spans="2:22" x14ac:dyDescent="0.25">
      <c r="B99" s="49" t="s">
        <v>67</v>
      </c>
    </row>
  </sheetData>
  <mergeCells count="84">
    <mergeCell ref="B2:L2"/>
    <mergeCell ref="B3:L3"/>
    <mergeCell ref="B4:B6"/>
    <mergeCell ref="C4:C6"/>
    <mergeCell ref="D4:I4"/>
    <mergeCell ref="J4:L4"/>
    <mergeCell ref="D5:I5"/>
    <mergeCell ref="J5:L5"/>
    <mergeCell ref="D6:E7"/>
    <mergeCell ref="F6:G7"/>
    <mergeCell ref="B61:C61"/>
    <mergeCell ref="B62:C62"/>
    <mergeCell ref="B67:L67"/>
    <mergeCell ref="H6:H7"/>
    <mergeCell ref="I6:I7"/>
    <mergeCell ref="J6:J7"/>
    <mergeCell ref="K6:K7"/>
    <mergeCell ref="L6:L7"/>
    <mergeCell ref="B7:B9"/>
    <mergeCell ref="C7:C9"/>
    <mergeCell ref="H8:H9"/>
    <mergeCell ref="I8:I9"/>
    <mergeCell ref="J8:J9"/>
    <mergeCell ref="B97:C97"/>
    <mergeCell ref="O2:V2"/>
    <mergeCell ref="O3:V3"/>
    <mergeCell ref="Q5:V5"/>
    <mergeCell ref="I71:I72"/>
    <mergeCell ref="J71:J72"/>
    <mergeCell ref="K71:K72"/>
    <mergeCell ref="L71:L72"/>
    <mergeCell ref="B72:B74"/>
    <mergeCell ref="C72:C74"/>
    <mergeCell ref="H73:H74"/>
    <mergeCell ref="I73:I74"/>
    <mergeCell ref="J73:J74"/>
    <mergeCell ref="K73:K74"/>
    <mergeCell ref="B68:L68"/>
    <mergeCell ref="B69:B71"/>
    <mergeCell ref="P7:P9"/>
    <mergeCell ref="U8:U9"/>
    <mergeCell ref="L73:L74"/>
    <mergeCell ref="B95:C95"/>
    <mergeCell ref="B96:C96"/>
    <mergeCell ref="C69:C71"/>
    <mergeCell ref="D69:I69"/>
    <mergeCell ref="J69:L69"/>
    <mergeCell ref="D70:I70"/>
    <mergeCell ref="J70:L70"/>
    <mergeCell ref="D71:E72"/>
    <mergeCell ref="F71:G72"/>
    <mergeCell ref="H71:H72"/>
    <mergeCell ref="K8:K9"/>
    <mergeCell ref="L8:L9"/>
    <mergeCell ref="B60:C60"/>
    <mergeCell ref="O72:O74"/>
    <mergeCell ref="P72:P74"/>
    <mergeCell ref="U73:U74"/>
    <mergeCell ref="O60:P60"/>
    <mergeCell ref="O61:P61"/>
    <mergeCell ref="O62:P62"/>
    <mergeCell ref="Q70:V70"/>
    <mergeCell ref="Q69:V69"/>
    <mergeCell ref="Q71:R72"/>
    <mergeCell ref="S71:T72"/>
    <mergeCell ref="U71:U72"/>
    <mergeCell ref="V71:V72"/>
    <mergeCell ref="O68:V68"/>
    <mergeCell ref="V8:V9"/>
    <mergeCell ref="O97:P97"/>
    <mergeCell ref="V73:V74"/>
    <mergeCell ref="O95:P95"/>
    <mergeCell ref="O4:O6"/>
    <mergeCell ref="P4:P6"/>
    <mergeCell ref="Q4:V4"/>
    <mergeCell ref="Q6:R7"/>
    <mergeCell ref="S6:T7"/>
    <mergeCell ref="U6:U7"/>
    <mergeCell ref="V6:V7"/>
    <mergeCell ref="O7:O9"/>
    <mergeCell ref="O96:P96"/>
    <mergeCell ref="O67:V67"/>
    <mergeCell ref="O69:O71"/>
    <mergeCell ref="P69:P71"/>
  </mergeCells>
  <conditionalFormatting sqref="D10:H59">
    <cfRule type="cellIs" dxfId="100" priority="27" operator="equal">
      <formula>0</formula>
    </cfRule>
  </conditionalFormatting>
  <conditionalFormatting sqref="D75:H94">
    <cfRule type="cellIs" dxfId="99" priority="19" operator="equal">
      <formula>0</formula>
    </cfRule>
  </conditionalFormatting>
  <conditionalFormatting sqref="H10:H61 H75:H96">
    <cfRule type="cellIs" dxfId="98" priority="26" operator="lessThan">
      <formula>0</formula>
    </cfRule>
  </conditionalFormatting>
  <conditionalFormatting sqref="I10:I59">
    <cfRule type="cellIs" dxfId="97" priority="25" operator="lessThan">
      <formula>0</formula>
    </cfRule>
    <cfRule type="cellIs" dxfId="96" priority="28" operator="equal">
      <formula>0</formula>
    </cfRule>
  </conditionalFormatting>
  <conditionalFormatting sqref="I75:I94">
    <cfRule type="cellIs" dxfId="95" priority="18" operator="lessThan">
      <formula>0</formula>
    </cfRule>
    <cfRule type="cellIs" dxfId="94" priority="20" operator="equal">
      <formula>0</formula>
    </cfRule>
  </conditionalFormatting>
  <conditionalFormatting sqref="J10:K59">
    <cfRule type="cellIs" dxfId="93" priority="24" operator="equal">
      <formula>0</formula>
    </cfRule>
  </conditionalFormatting>
  <conditionalFormatting sqref="J75:K94">
    <cfRule type="cellIs" dxfId="92" priority="17" operator="equal">
      <formula>0</formula>
    </cfRule>
  </conditionalFormatting>
  <conditionalFormatting sqref="K10:L59">
    <cfRule type="cellIs" dxfId="91" priority="23" operator="lessThan">
      <formula>0</formula>
    </cfRule>
  </conditionalFormatting>
  <conditionalFormatting sqref="K75:L94">
    <cfRule type="cellIs" dxfId="90" priority="16" operator="lessThan">
      <formula>0</formula>
    </cfRule>
  </conditionalFormatting>
  <conditionalFormatting sqref="L10:L59">
    <cfRule type="cellIs" dxfId="89" priority="22" operator="equal">
      <formula>0</formula>
    </cfRule>
    <cfRule type="cellIs" dxfId="88" priority="29" operator="greaterThan">
      <formula>0</formula>
    </cfRule>
  </conditionalFormatting>
  <conditionalFormatting sqref="L75:L94">
    <cfRule type="cellIs" dxfId="87" priority="15" operator="equal">
      <formula>0</formula>
    </cfRule>
    <cfRule type="cellIs" dxfId="86" priority="21" operator="greaterThan">
      <formula>0</formula>
    </cfRule>
  </conditionalFormatting>
  <conditionalFormatting sqref="Q10:U59">
    <cfRule type="cellIs" dxfId="85" priority="1" operator="equal">
      <formula>0</formula>
    </cfRule>
  </conditionalFormatting>
  <conditionalFormatting sqref="Q75:U94">
    <cfRule type="cellIs" dxfId="84" priority="4" operator="equal">
      <formula>0</formula>
    </cfRule>
  </conditionalFormatting>
  <conditionalFormatting sqref="U10:U61">
    <cfRule type="cellIs" dxfId="83" priority="9" operator="lessThan">
      <formula>0</formula>
    </cfRule>
  </conditionalFormatting>
  <conditionalFormatting sqref="U75:U96">
    <cfRule type="cellIs" dxfId="82" priority="3" operator="lessThan">
      <formula>0</formula>
    </cfRule>
  </conditionalFormatting>
  <conditionalFormatting sqref="V10:V59">
    <cfRule type="cellIs" dxfId="81" priority="10" operator="lessThan">
      <formula>0</formula>
    </cfRule>
    <cfRule type="cellIs" dxfId="80" priority="13" operator="equal">
      <formula>0</formula>
    </cfRule>
  </conditionalFormatting>
  <conditionalFormatting sqref="V75:V94">
    <cfRule type="cellIs" dxfId="79" priority="6" operator="lessThan">
      <formula>0</formula>
    </cfRule>
    <cfRule type="cellIs" dxfId="78" priority="7" operator="equal">
      <formula>0</formula>
    </cfRule>
    <cfRule type="cellIs" dxfId="77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3"/>
  <sheetViews>
    <sheetView showGridLines="0" topLeftCell="A34" zoomScaleNormal="100" workbookViewId="0">
      <selection activeCell="B40" sqref="B39:V73"/>
    </sheetView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85546875" style="5" customWidth="1"/>
    <col min="14" max="14" width="1.42578125" style="5" customWidth="1"/>
    <col min="15" max="15" width="9.140625" style="5"/>
    <col min="16" max="16" width="16.85546875" style="5" bestFit="1" customWidth="1"/>
    <col min="17" max="21" width="10.42578125" style="5" customWidth="1"/>
    <col min="22" max="22" width="12.855468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63">
        <v>46269</v>
      </c>
    </row>
    <row r="2" spans="2:22" x14ac:dyDescent="0.2">
      <c r="D2" s="3"/>
      <c r="L2" s="4"/>
      <c r="O2" s="102" t="s">
        <v>130</v>
      </c>
      <c r="P2" s="102"/>
      <c r="Q2" s="102"/>
      <c r="R2" s="102"/>
      <c r="S2" s="102"/>
      <c r="T2" s="102"/>
      <c r="U2" s="102"/>
      <c r="V2" s="102"/>
    </row>
    <row r="3" spans="2:22" ht="14.45" customHeight="1" x14ac:dyDescent="0.2">
      <c r="B3" s="91" t="s">
        <v>191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45" customHeight="1" x14ac:dyDescent="0.2">
      <c r="B4" s="100" t="s">
        <v>192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131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4" t="s">
        <v>0</v>
      </c>
      <c r="C6" s="76" t="s">
        <v>1</v>
      </c>
      <c r="D6" s="78" t="s">
        <v>170</v>
      </c>
      <c r="E6" s="79"/>
      <c r="F6" s="79"/>
      <c r="G6" s="79"/>
      <c r="H6" s="79"/>
      <c r="I6" s="80"/>
      <c r="J6" s="78" t="s">
        <v>163</v>
      </c>
      <c r="K6" s="79"/>
      <c r="L6" s="80"/>
      <c r="M6" s="47"/>
      <c r="N6" s="47"/>
      <c r="O6" s="74" t="s">
        <v>0</v>
      </c>
      <c r="P6" s="76" t="s">
        <v>1</v>
      </c>
      <c r="Q6" s="78" t="s">
        <v>168</v>
      </c>
      <c r="R6" s="79"/>
      <c r="S6" s="79"/>
      <c r="T6" s="79"/>
      <c r="U6" s="79"/>
      <c r="V6" s="80"/>
    </row>
    <row r="7" spans="2:22" ht="14.45" customHeight="1" thickBot="1" x14ac:dyDescent="0.25">
      <c r="B7" s="75"/>
      <c r="C7" s="77"/>
      <c r="D7" s="96" t="s">
        <v>171</v>
      </c>
      <c r="E7" s="97"/>
      <c r="F7" s="97"/>
      <c r="G7" s="97"/>
      <c r="H7" s="97"/>
      <c r="I7" s="98"/>
      <c r="J7" s="96" t="s">
        <v>164</v>
      </c>
      <c r="K7" s="97"/>
      <c r="L7" s="98"/>
      <c r="M7" s="47"/>
      <c r="N7" s="47"/>
      <c r="O7" s="75"/>
      <c r="P7" s="77"/>
      <c r="Q7" s="96" t="s">
        <v>169</v>
      </c>
      <c r="R7" s="97"/>
      <c r="S7" s="97"/>
      <c r="T7" s="97"/>
      <c r="U7" s="97"/>
      <c r="V7" s="98"/>
    </row>
    <row r="8" spans="2:22" ht="14.45" customHeight="1" x14ac:dyDescent="0.2">
      <c r="B8" s="75"/>
      <c r="C8" s="77"/>
      <c r="D8" s="81">
        <v>2026</v>
      </c>
      <c r="E8" s="82"/>
      <c r="F8" s="81">
        <v>2025</v>
      </c>
      <c r="G8" s="82"/>
      <c r="H8" s="85" t="s">
        <v>5</v>
      </c>
      <c r="I8" s="85" t="s">
        <v>42</v>
      </c>
      <c r="J8" s="85">
        <v>2026</v>
      </c>
      <c r="K8" s="85" t="s">
        <v>172</v>
      </c>
      <c r="L8" s="87" t="s">
        <v>174</v>
      </c>
      <c r="M8" s="47"/>
      <c r="N8" s="47"/>
      <c r="O8" s="75"/>
      <c r="P8" s="77"/>
      <c r="Q8" s="81">
        <v>2026</v>
      </c>
      <c r="R8" s="82"/>
      <c r="S8" s="81">
        <v>2025</v>
      </c>
      <c r="T8" s="82"/>
      <c r="U8" s="85" t="s">
        <v>5</v>
      </c>
      <c r="V8" s="87" t="s">
        <v>63</v>
      </c>
    </row>
    <row r="9" spans="2:22" ht="14.45" customHeight="1" thickBot="1" x14ac:dyDescent="0.25">
      <c r="B9" s="89" t="s">
        <v>6</v>
      </c>
      <c r="C9" s="92" t="s">
        <v>7</v>
      </c>
      <c r="D9" s="83"/>
      <c r="E9" s="84"/>
      <c r="F9" s="83"/>
      <c r="G9" s="84"/>
      <c r="H9" s="86"/>
      <c r="I9" s="86"/>
      <c r="J9" s="86"/>
      <c r="K9" s="86"/>
      <c r="L9" s="88"/>
      <c r="M9" s="47"/>
      <c r="N9" s="47"/>
      <c r="O9" s="89" t="s">
        <v>6</v>
      </c>
      <c r="P9" s="92" t="s">
        <v>7</v>
      </c>
      <c r="Q9" s="83"/>
      <c r="R9" s="84"/>
      <c r="S9" s="83"/>
      <c r="T9" s="84"/>
      <c r="U9" s="86"/>
      <c r="V9" s="88"/>
    </row>
    <row r="10" spans="2:22" ht="14.45" customHeight="1" x14ac:dyDescent="0.2">
      <c r="B10" s="89"/>
      <c r="C10" s="92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43</v>
      </c>
      <c r="J10" s="94" t="s">
        <v>8</v>
      </c>
      <c r="K10" s="94" t="s">
        <v>173</v>
      </c>
      <c r="L10" s="68" t="s">
        <v>175</v>
      </c>
      <c r="M10" s="47"/>
      <c r="N10" s="47"/>
      <c r="O10" s="89"/>
      <c r="P10" s="92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68" t="s">
        <v>64</v>
      </c>
    </row>
    <row r="11" spans="2:22" ht="14.45" customHeight="1" thickBot="1" x14ac:dyDescent="0.25">
      <c r="B11" s="90"/>
      <c r="C11" s="93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69"/>
      <c r="M11" s="47"/>
      <c r="N11" s="47"/>
      <c r="O11" s="90"/>
      <c r="P11" s="93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69"/>
    </row>
    <row r="12" spans="2:22" ht="14.45" customHeight="1" thickBot="1" x14ac:dyDescent="0.25">
      <c r="B12" s="31">
        <v>1</v>
      </c>
      <c r="C12" s="32" t="s">
        <v>18</v>
      </c>
      <c r="D12" s="33">
        <v>1669</v>
      </c>
      <c r="E12" s="34">
        <v>0.10899235943316136</v>
      </c>
      <c r="F12" s="33">
        <v>1057</v>
      </c>
      <c r="G12" s="34">
        <v>8.211622125543816E-2</v>
      </c>
      <c r="H12" s="35">
        <v>0.57899716177861871</v>
      </c>
      <c r="I12" s="52">
        <v>1</v>
      </c>
      <c r="J12" s="33">
        <v>2045</v>
      </c>
      <c r="K12" s="35">
        <v>-0.18386308068459656</v>
      </c>
      <c r="L12" s="52">
        <v>0</v>
      </c>
      <c r="M12" s="47"/>
      <c r="N12" s="47"/>
      <c r="O12" s="31">
        <v>1</v>
      </c>
      <c r="P12" s="32" t="s">
        <v>19</v>
      </c>
      <c r="Q12" s="33">
        <v>19300</v>
      </c>
      <c r="R12" s="34">
        <v>0.13825313934913575</v>
      </c>
      <c r="S12" s="33">
        <v>20361</v>
      </c>
      <c r="T12" s="34">
        <v>0.16776665430725499</v>
      </c>
      <c r="U12" s="35">
        <v>-5.2109424880899757E-2</v>
      </c>
      <c r="V12" s="52">
        <v>0</v>
      </c>
    </row>
    <row r="13" spans="2:22" ht="14.45" customHeight="1" thickBot="1" x14ac:dyDescent="0.25">
      <c r="B13" s="36">
        <v>2</v>
      </c>
      <c r="C13" s="37" t="s">
        <v>19</v>
      </c>
      <c r="D13" s="38">
        <v>1668</v>
      </c>
      <c r="E13" s="39">
        <v>0.10892705544308758</v>
      </c>
      <c r="F13" s="38">
        <v>2503</v>
      </c>
      <c r="G13" s="39">
        <v>0.1944530764449969</v>
      </c>
      <c r="H13" s="40">
        <v>-0.33359968038353971</v>
      </c>
      <c r="I13" s="53">
        <v>-1</v>
      </c>
      <c r="J13" s="38">
        <v>1909</v>
      </c>
      <c r="K13" s="40">
        <v>-0.12624410686223153</v>
      </c>
      <c r="L13" s="53">
        <v>0</v>
      </c>
      <c r="M13" s="47"/>
      <c r="N13" s="47"/>
      <c r="O13" s="36">
        <v>2</v>
      </c>
      <c r="P13" s="37" t="s">
        <v>18</v>
      </c>
      <c r="Q13" s="38">
        <v>11983</v>
      </c>
      <c r="R13" s="39">
        <v>8.5838723773092929E-2</v>
      </c>
      <c r="S13" s="38">
        <v>10153</v>
      </c>
      <c r="T13" s="39">
        <v>8.3656737939274084E-2</v>
      </c>
      <c r="U13" s="40">
        <v>0.18024229291834937</v>
      </c>
      <c r="V13" s="53">
        <v>1</v>
      </c>
    </row>
    <row r="14" spans="2:22" ht="14.45" customHeight="1" thickBot="1" x14ac:dyDescent="0.25">
      <c r="B14" s="31">
        <v>3</v>
      </c>
      <c r="C14" s="32" t="s">
        <v>22</v>
      </c>
      <c r="D14" s="33">
        <v>1057</v>
      </c>
      <c r="E14" s="34">
        <v>6.9026317507999743E-2</v>
      </c>
      <c r="F14" s="33">
        <v>1022</v>
      </c>
      <c r="G14" s="34">
        <v>7.939714108141703E-2</v>
      </c>
      <c r="H14" s="35">
        <v>3.4246575342465668E-2</v>
      </c>
      <c r="I14" s="52">
        <v>0</v>
      </c>
      <c r="J14" s="33">
        <v>1343</v>
      </c>
      <c r="K14" s="35">
        <v>-0.21295606850335069</v>
      </c>
      <c r="L14" s="52">
        <v>1</v>
      </c>
      <c r="M14" s="47"/>
      <c r="N14" s="47"/>
      <c r="O14" s="31">
        <v>3</v>
      </c>
      <c r="P14" s="32" t="s">
        <v>22</v>
      </c>
      <c r="Q14" s="33">
        <v>9956</v>
      </c>
      <c r="R14" s="34">
        <v>7.1318562453885778E-2</v>
      </c>
      <c r="S14" s="33">
        <v>10429</v>
      </c>
      <c r="T14" s="34">
        <v>8.5930869690602721E-2</v>
      </c>
      <c r="U14" s="35">
        <v>-4.5354300508198331E-2</v>
      </c>
      <c r="V14" s="52">
        <v>-1</v>
      </c>
    </row>
    <row r="15" spans="2:22" ht="14.45" customHeight="1" thickBot="1" x14ac:dyDescent="0.25">
      <c r="B15" s="36">
        <v>4</v>
      </c>
      <c r="C15" s="37" t="s">
        <v>23</v>
      </c>
      <c r="D15" s="38">
        <v>947</v>
      </c>
      <c r="E15" s="39">
        <v>6.1842878599882453E-2</v>
      </c>
      <c r="F15" s="38">
        <v>829</v>
      </c>
      <c r="G15" s="39">
        <v>6.4403356121814789E-2</v>
      </c>
      <c r="H15" s="40">
        <v>0.14234016887816647</v>
      </c>
      <c r="I15" s="53">
        <v>0</v>
      </c>
      <c r="J15" s="38">
        <v>1044</v>
      </c>
      <c r="K15" s="40">
        <v>-9.2911877394636022E-2</v>
      </c>
      <c r="L15" s="53">
        <v>2</v>
      </c>
      <c r="M15" s="47"/>
      <c r="N15" s="47"/>
      <c r="O15" s="36">
        <v>4</v>
      </c>
      <c r="P15" s="37" t="s">
        <v>29</v>
      </c>
      <c r="Q15" s="38">
        <v>9002</v>
      </c>
      <c r="R15" s="39">
        <v>6.4484702612482903E-2</v>
      </c>
      <c r="S15" s="38">
        <v>7945</v>
      </c>
      <c r="T15" s="39">
        <v>6.5463683928645003E-2</v>
      </c>
      <c r="U15" s="40">
        <v>0.13303964757709252</v>
      </c>
      <c r="V15" s="53">
        <v>1</v>
      </c>
    </row>
    <row r="16" spans="2:22" ht="14.45" customHeight="1" thickBot="1" x14ac:dyDescent="0.25">
      <c r="B16" s="31">
        <v>5</v>
      </c>
      <c r="C16" s="32" t="s">
        <v>81</v>
      </c>
      <c r="D16" s="33">
        <v>942</v>
      </c>
      <c r="E16" s="34">
        <v>6.1516358649513485E-2</v>
      </c>
      <c r="F16" s="33">
        <v>761</v>
      </c>
      <c r="G16" s="34">
        <v>5.9120571783716595E-2</v>
      </c>
      <c r="H16" s="35">
        <v>0.23784494086727981</v>
      </c>
      <c r="I16" s="52">
        <v>1</v>
      </c>
      <c r="J16" s="33">
        <v>1016</v>
      </c>
      <c r="K16" s="35">
        <v>-7.283464566929132E-2</v>
      </c>
      <c r="L16" s="52">
        <v>2</v>
      </c>
      <c r="M16" s="47"/>
      <c r="N16" s="47"/>
      <c r="O16" s="31">
        <v>5</v>
      </c>
      <c r="P16" s="32" t="s">
        <v>17</v>
      </c>
      <c r="Q16" s="33">
        <v>8797</v>
      </c>
      <c r="R16" s="34">
        <v>6.3016210717841817E-2</v>
      </c>
      <c r="S16" s="33">
        <v>8439</v>
      </c>
      <c r="T16" s="34">
        <v>6.9534050179211465E-2</v>
      </c>
      <c r="U16" s="35">
        <v>4.2422087925109597E-2</v>
      </c>
      <c r="V16" s="52">
        <v>-1</v>
      </c>
    </row>
    <row r="17" spans="2:22" ht="14.45" customHeight="1" thickBot="1" x14ac:dyDescent="0.25">
      <c r="B17" s="36">
        <v>6</v>
      </c>
      <c r="C17" s="37" t="s">
        <v>29</v>
      </c>
      <c r="D17" s="38">
        <v>929</v>
      </c>
      <c r="E17" s="39">
        <v>6.0667406778554173E-2</v>
      </c>
      <c r="F17" s="38">
        <v>773</v>
      </c>
      <c r="G17" s="39">
        <v>6.0052827843380979E-2</v>
      </c>
      <c r="H17" s="40">
        <v>0.20181112548512292</v>
      </c>
      <c r="I17" s="53">
        <v>-1</v>
      </c>
      <c r="J17" s="38">
        <v>1477</v>
      </c>
      <c r="K17" s="40">
        <v>-0.37102234258632361</v>
      </c>
      <c r="L17" s="53">
        <v>-3</v>
      </c>
      <c r="M17" s="47"/>
      <c r="N17" s="47"/>
      <c r="O17" s="36">
        <v>6</v>
      </c>
      <c r="P17" s="37" t="s">
        <v>23</v>
      </c>
      <c r="Q17" s="38">
        <v>7858</v>
      </c>
      <c r="R17" s="39">
        <v>5.6289801502876095E-2</v>
      </c>
      <c r="S17" s="38">
        <v>7248</v>
      </c>
      <c r="T17" s="39">
        <v>5.9720677295760721E-2</v>
      </c>
      <c r="U17" s="40">
        <v>8.416114790286966E-2</v>
      </c>
      <c r="V17" s="53">
        <v>0</v>
      </c>
    </row>
    <row r="18" spans="2:22" ht="14.45" customHeight="1" thickBot="1" x14ac:dyDescent="0.25">
      <c r="B18" s="31">
        <v>7</v>
      </c>
      <c r="C18" s="32" t="s">
        <v>17</v>
      </c>
      <c r="D18" s="33">
        <v>860</v>
      </c>
      <c r="E18" s="34">
        <v>5.6161431463462419E-2</v>
      </c>
      <c r="F18" s="33">
        <v>588</v>
      </c>
      <c r="G18" s="34">
        <v>4.5680546923555006E-2</v>
      </c>
      <c r="H18" s="35">
        <v>0.46258503401360551</v>
      </c>
      <c r="I18" s="52">
        <v>0</v>
      </c>
      <c r="J18" s="33">
        <v>1204</v>
      </c>
      <c r="K18" s="35">
        <v>-0.2857142857142857</v>
      </c>
      <c r="L18" s="52">
        <v>-2</v>
      </c>
      <c r="M18" s="47"/>
      <c r="N18" s="47"/>
      <c r="O18" s="31">
        <v>7</v>
      </c>
      <c r="P18" s="32" t="s">
        <v>81</v>
      </c>
      <c r="Q18" s="33">
        <v>7576</v>
      </c>
      <c r="R18" s="34">
        <v>5.4269729725857634E-2</v>
      </c>
      <c r="S18" s="33">
        <v>5608</v>
      </c>
      <c r="T18" s="34">
        <v>4.6207720512503603E-2</v>
      </c>
      <c r="U18" s="35">
        <v>0.35092724679029952</v>
      </c>
      <c r="V18" s="52">
        <v>0</v>
      </c>
    </row>
    <row r="19" spans="2:22" ht="14.45" customHeight="1" thickBot="1" x14ac:dyDescent="0.25">
      <c r="B19" s="36">
        <v>8</v>
      </c>
      <c r="C19" s="37" t="s">
        <v>24</v>
      </c>
      <c r="D19" s="38">
        <v>800</v>
      </c>
      <c r="E19" s="39">
        <v>5.2243192059034806E-2</v>
      </c>
      <c r="F19" s="38">
        <v>491</v>
      </c>
      <c r="G19" s="39">
        <v>3.8144810441267871E-2</v>
      </c>
      <c r="H19" s="40">
        <v>0.62932790224032598</v>
      </c>
      <c r="I19" s="53">
        <v>0</v>
      </c>
      <c r="J19" s="38">
        <v>732</v>
      </c>
      <c r="K19" s="40">
        <v>9.2896174863388081E-2</v>
      </c>
      <c r="L19" s="53">
        <v>0</v>
      </c>
      <c r="M19" s="47"/>
      <c r="N19" s="47"/>
      <c r="O19" s="36">
        <v>8</v>
      </c>
      <c r="P19" s="37" t="s">
        <v>24</v>
      </c>
      <c r="Q19" s="38">
        <v>5394</v>
      </c>
      <c r="R19" s="39">
        <v>3.8639245266799904E-2</v>
      </c>
      <c r="S19" s="38">
        <v>4911</v>
      </c>
      <c r="T19" s="39">
        <v>4.0464713879619328E-2</v>
      </c>
      <c r="U19" s="40">
        <v>9.8350641417226603E-2</v>
      </c>
      <c r="V19" s="53">
        <v>0</v>
      </c>
    </row>
    <row r="20" spans="2:22" ht="14.45" customHeight="1" thickBot="1" x14ac:dyDescent="0.25">
      <c r="B20" s="31">
        <v>9</v>
      </c>
      <c r="C20" s="32" t="s">
        <v>101</v>
      </c>
      <c r="D20" s="33">
        <v>542</v>
      </c>
      <c r="E20" s="34">
        <v>3.5394762619996079E-2</v>
      </c>
      <c r="F20" s="33">
        <v>27</v>
      </c>
      <c r="G20" s="34">
        <v>2.0975761342448725E-3</v>
      </c>
      <c r="H20" s="35">
        <v>19.074074074074073</v>
      </c>
      <c r="I20" s="52">
        <v>28</v>
      </c>
      <c r="J20" s="33">
        <v>509</v>
      </c>
      <c r="K20" s="35">
        <v>6.4833005893909723E-2</v>
      </c>
      <c r="L20" s="52">
        <v>0</v>
      </c>
      <c r="M20" s="47"/>
      <c r="N20" s="47"/>
      <c r="O20" s="31">
        <v>9</v>
      </c>
      <c r="P20" s="32" t="s">
        <v>101</v>
      </c>
      <c r="Q20" s="33">
        <v>3729</v>
      </c>
      <c r="R20" s="34">
        <v>2.671222573227602E-2</v>
      </c>
      <c r="S20" s="33">
        <v>27</v>
      </c>
      <c r="T20" s="34">
        <v>2.224694104560623E-4</v>
      </c>
      <c r="U20" s="35">
        <v>137.11111111111111</v>
      </c>
      <c r="V20" s="52">
        <v>33</v>
      </c>
    </row>
    <row r="21" spans="2:22" ht="14.45" customHeight="1" thickBot="1" x14ac:dyDescent="0.25">
      <c r="B21" s="36">
        <v>10</v>
      </c>
      <c r="C21" s="37" t="s">
        <v>77</v>
      </c>
      <c r="D21" s="38">
        <v>479</v>
      </c>
      <c r="E21" s="39">
        <v>3.128061124534709E-2</v>
      </c>
      <c r="F21" s="38">
        <v>365</v>
      </c>
      <c r="G21" s="39">
        <v>2.8356121814791795E-2</v>
      </c>
      <c r="H21" s="40">
        <v>0.31232876712328772</v>
      </c>
      <c r="I21" s="53">
        <v>0</v>
      </c>
      <c r="J21" s="38">
        <v>483</v>
      </c>
      <c r="K21" s="40">
        <v>-8.281573498964856E-3</v>
      </c>
      <c r="L21" s="53">
        <v>0</v>
      </c>
      <c r="M21" s="47"/>
      <c r="N21" s="47"/>
      <c r="O21" s="36">
        <v>10</v>
      </c>
      <c r="P21" s="37" t="s">
        <v>96</v>
      </c>
      <c r="Q21" s="38">
        <v>3682</v>
      </c>
      <c r="R21" s="39">
        <v>2.6375547102772942E-2</v>
      </c>
      <c r="S21" s="38">
        <v>2346</v>
      </c>
      <c r="T21" s="39">
        <v>1.9330119886293413E-2</v>
      </c>
      <c r="U21" s="40">
        <v>0.5694799658994032</v>
      </c>
      <c r="V21" s="53">
        <v>7</v>
      </c>
    </row>
    <row r="22" spans="2:22" ht="14.45" customHeight="1" thickBot="1" x14ac:dyDescent="0.25">
      <c r="B22" s="31">
        <v>11</v>
      </c>
      <c r="C22" s="32" t="s">
        <v>102</v>
      </c>
      <c r="D22" s="33">
        <v>406</v>
      </c>
      <c r="E22" s="34">
        <v>2.6513419969960164E-2</v>
      </c>
      <c r="F22" s="33">
        <v>173</v>
      </c>
      <c r="G22" s="34">
        <v>1.3440024860161591E-2</v>
      </c>
      <c r="H22" s="35">
        <v>1.346820809248555</v>
      </c>
      <c r="I22" s="52">
        <v>10</v>
      </c>
      <c r="J22" s="33">
        <v>393</v>
      </c>
      <c r="K22" s="35">
        <v>3.30788804071247E-2</v>
      </c>
      <c r="L22" s="52">
        <v>3</v>
      </c>
      <c r="M22" s="47"/>
      <c r="N22" s="47"/>
      <c r="O22" s="31">
        <v>11</v>
      </c>
      <c r="P22" s="32" t="s">
        <v>30</v>
      </c>
      <c r="Q22" s="33">
        <v>3446</v>
      </c>
      <c r="R22" s="34">
        <v>2.4684990580161749E-2</v>
      </c>
      <c r="S22" s="33">
        <v>3344</v>
      </c>
      <c r="T22" s="34">
        <v>2.7553248465373048E-2</v>
      </c>
      <c r="U22" s="35">
        <v>3.0502392344497586E-2</v>
      </c>
      <c r="V22" s="52">
        <v>-2</v>
      </c>
    </row>
    <row r="23" spans="2:22" ht="14.45" customHeight="1" thickBot="1" x14ac:dyDescent="0.25">
      <c r="B23" s="36">
        <v>12</v>
      </c>
      <c r="C23" s="37" t="s">
        <v>30</v>
      </c>
      <c r="D23" s="38">
        <v>399</v>
      </c>
      <c r="E23" s="39">
        <v>2.605629203944361E-2</v>
      </c>
      <c r="F23" s="38">
        <v>441</v>
      </c>
      <c r="G23" s="39">
        <v>3.4260410192666249E-2</v>
      </c>
      <c r="H23" s="40">
        <v>-9.5238095238095233E-2</v>
      </c>
      <c r="I23" s="53">
        <v>-3</v>
      </c>
      <c r="J23" s="38">
        <v>432</v>
      </c>
      <c r="K23" s="40">
        <v>-7.638888888888884E-2</v>
      </c>
      <c r="L23" s="53">
        <v>-1</v>
      </c>
      <c r="M23" s="47"/>
      <c r="N23" s="47"/>
      <c r="O23" s="36">
        <v>12</v>
      </c>
      <c r="P23" s="37" t="s">
        <v>102</v>
      </c>
      <c r="Q23" s="38">
        <v>3433</v>
      </c>
      <c r="R23" s="39">
        <v>2.4591866703916217E-2</v>
      </c>
      <c r="S23" s="38">
        <v>1477</v>
      </c>
      <c r="T23" s="39">
        <v>1.2169900712726073E-2</v>
      </c>
      <c r="U23" s="40">
        <v>1.3243060257278265</v>
      </c>
      <c r="V23" s="53">
        <v>11</v>
      </c>
    </row>
    <row r="24" spans="2:22" ht="14.45" customHeight="1" thickBot="1" x14ac:dyDescent="0.25">
      <c r="B24" s="31">
        <v>13</v>
      </c>
      <c r="C24" s="32" t="s">
        <v>100</v>
      </c>
      <c r="D24" s="33">
        <v>373</v>
      </c>
      <c r="E24" s="34">
        <v>2.4358388297524979E-2</v>
      </c>
      <c r="F24" s="33">
        <v>227</v>
      </c>
      <c r="G24" s="34">
        <v>1.7635177128651335E-2</v>
      </c>
      <c r="H24" s="35">
        <v>0.64317180616740077</v>
      </c>
      <c r="I24" s="52">
        <v>2</v>
      </c>
      <c r="J24" s="33">
        <v>403</v>
      </c>
      <c r="K24" s="35">
        <v>-7.4441687344913188E-2</v>
      </c>
      <c r="L24" s="52">
        <v>0</v>
      </c>
      <c r="M24" s="47"/>
      <c r="N24" s="47"/>
      <c r="O24" s="31">
        <v>13</v>
      </c>
      <c r="P24" s="32" t="s">
        <v>62</v>
      </c>
      <c r="Q24" s="33">
        <v>3274</v>
      </c>
      <c r="R24" s="34">
        <v>2.3452890063682404E-2</v>
      </c>
      <c r="S24" s="33">
        <v>3051</v>
      </c>
      <c r="T24" s="34">
        <v>2.5139043381535039E-2</v>
      </c>
      <c r="U24" s="35">
        <v>7.3090789904949105E-2</v>
      </c>
      <c r="V24" s="52">
        <v>-2</v>
      </c>
    </row>
    <row r="25" spans="2:22" ht="14.45" customHeight="1" thickBot="1" x14ac:dyDescent="0.25">
      <c r="B25" s="36">
        <v>14</v>
      </c>
      <c r="C25" s="37" t="s">
        <v>62</v>
      </c>
      <c r="D25" s="38">
        <v>338</v>
      </c>
      <c r="E25" s="39">
        <v>2.2072748644942207E-2</v>
      </c>
      <c r="F25" s="38">
        <v>253</v>
      </c>
      <c r="G25" s="39">
        <v>1.9655065257924178E-2</v>
      </c>
      <c r="H25" s="40">
        <v>0.33596837944664038</v>
      </c>
      <c r="I25" s="53">
        <v>-1</v>
      </c>
      <c r="J25" s="38">
        <v>328</v>
      </c>
      <c r="K25" s="40">
        <v>3.0487804878048808E-2</v>
      </c>
      <c r="L25" s="53">
        <v>4</v>
      </c>
      <c r="M25" s="47"/>
      <c r="N25" s="47"/>
      <c r="O25" s="36">
        <v>14</v>
      </c>
      <c r="P25" s="37" t="s">
        <v>33</v>
      </c>
      <c r="Q25" s="38">
        <v>3263</v>
      </c>
      <c r="R25" s="39">
        <v>2.3374092937628495E-2</v>
      </c>
      <c r="S25" s="38">
        <v>3114</v>
      </c>
      <c r="T25" s="39">
        <v>2.5658138672599185E-2</v>
      </c>
      <c r="U25" s="40">
        <v>4.7848426461143179E-2</v>
      </c>
      <c r="V25" s="53">
        <v>-4</v>
      </c>
    </row>
    <row r="26" spans="2:22" ht="14.45" customHeight="1" thickBot="1" x14ac:dyDescent="0.25">
      <c r="B26" s="31">
        <v>15</v>
      </c>
      <c r="C26" s="32" t="s">
        <v>16</v>
      </c>
      <c r="D26" s="33">
        <v>328</v>
      </c>
      <c r="E26" s="34">
        <v>2.141970874420427E-2</v>
      </c>
      <c r="F26" s="33">
        <v>233</v>
      </c>
      <c r="G26" s="34">
        <v>1.810130515848353E-2</v>
      </c>
      <c r="H26" s="35">
        <v>0.40772532188841204</v>
      </c>
      <c r="I26" s="52">
        <v>-1</v>
      </c>
      <c r="J26" s="33">
        <v>351</v>
      </c>
      <c r="K26" s="35">
        <v>-6.5527065527065553E-2</v>
      </c>
      <c r="L26" s="52">
        <v>2</v>
      </c>
      <c r="M26" s="47"/>
      <c r="N26" s="47"/>
      <c r="O26" s="31">
        <v>15</v>
      </c>
      <c r="P26" s="32" t="s">
        <v>77</v>
      </c>
      <c r="Q26" s="33">
        <v>3151</v>
      </c>
      <c r="R26" s="34">
        <v>2.2571794926897756E-2</v>
      </c>
      <c r="S26" s="33">
        <v>2797</v>
      </c>
      <c r="T26" s="34">
        <v>2.3046183001689119E-2</v>
      </c>
      <c r="U26" s="35">
        <v>0.12656417590275293</v>
      </c>
      <c r="V26" s="52">
        <v>-2</v>
      </c>
    </row>
    <row r="27" spans="2:22" ht="14.45" customHeight="1" thickBot="1" x14ac:dyDescent="0.25">
      <c r="B27" s="36">
        <v>16</v>
      </c>
      <c r="C27" s="37" t="s">
        <v>31</v>
      </c>
      <c r="D27" s="38">
        <v>274</v>
      </c>
      <c r="E27" s="39">
        <v>1.7893293280219422E-2</v>
      </c>
      <c r="F27" s="38">
        <v>218</v>
      </c>
      <c r="G27" s="39">
        <v>1.6935985083903045E-2</v>
      </c>
      <c r="H27" s="40">
        <v>0.25688073394495414</v>
      </c>
      <c r="I27" s="53">
        <v>1</v>
      </c>
      <c r="J27" s="38">
        <v>250</v>
      </c>
      <c r="K27" s="40">
        <v>9.6000000000000085E-2</v>
      </c>
      <c r="L27" s="53">
        <v>7</v>
      </c>
      <c r="M27" s="47"/>
      <c r="N27" s="47"/>
      <c r="O27" s="36">
        <v>16</v>
      </c>
      <c r="P27" s="37" t="s">
        <v>32</v>
      </c>
      <c r="Q27" s="38">
        <v>2795</v>
      </c>
      <c r="R27" s="39">
        <v>2.0021633392789347E-2</v>
      </c>
      <c r="S27" s="38">
        <v>2913</v>
      </c>
      <c r="T27" s="39">
        <v>2.4001977505870721E-2</v>
      </c>
      <c r="U27" s="40">
        <v>-4.0508067284586335E-2</v>
      </c>
      <c r="V27" s="53">
        <v>-4</v>
      </c>
    </row>
    <row r="28" spans="2:22" ht="14.45" customHeight="1" thickBot="1" x14ac:dyDescent="0.25">
      <c r="B28" s="31">
        <v>17</v>
      </c>
      <c r="C28" s="32" t="s">
        <v>96</v>
      </c>
      <c r="D28" s="33">
        <v>271</v>
      </c>
      <c r="E28" s="34">
        <v>1.7697381309998039E-2</v>
      </c>
      <c r="F28" s="33">
        <v>226</v>
      </c>
      <c r="G28" s="34">
        <v>1.7557489123679305E-2</v>
      </c>
      <c r="H28" s="35">
        <v>0.19911504424778759</v>
      </c>
      <c r="I28" s="52">
        <v>-1</v>
      </c>
      <c r="J28" s="33">
        <v>301</v>
      </c>
      <c r="K28" s="35">
        <v>-9.9667774086378724E-2</v>
      </c>
      <c r="L28" s="52">
        <v>3</v>
      </c>
      <c r="M28" s="47"/>
      <c r="N28" s="47"/>
      <c r="O28" s="31">
        <v>17</v>
      </c>
      <c r="P28" s="32" t="s">
        <v>21</v>
      </c>
      <c r="Q28" s="33">
        <v>2730</v>
      </c>
      <c r="R28" s="34">
        <v>1.9556014011561686E-2</v>
      </c>
      <c r="S28" s="33">
        <v>2405</v>
      </c>
      <c r="T28" s="34">
        <v>1.9816256746178883E-2</v>
      </c>
      <c r="U28" s="35">
        <v>0.13513513513513509</v>
      </c>
      <c r="V28" s="52">
        <v>-2</v>
      </c>
    </row>
    <row r="29" spans="2:22" ht="14.45" customHeight="1" thickBot="1" x14ac:dyDescent="0.25">
      <c r="B29" s="36">
        <v>18</v>
      </c>
      <c r="C29" s="37" t="s">
        <v>82</v>
      </c>
      <c r="D29" s="38">
        <v>253</v>
      </c>
      <c r="E29" s="39">
        <v>1.6521909488669759E-2</v>
      </c>
      <c r="F29" s="38">
        <v>162</v>
      </c>
      <c r="G29" s="39">
        <v>1.2585456805469235E-2</v>
      </c>
      <c r="H29" s="40">
        <v>0.56172839506172845</v>
      </c>
      <c r="I29" s="53">
        <v>6</v>
      </c>
      <c r="J29" s="38">
        <v>249</v>
      </c>
      <c r="K29" s="40">
        <v>1.6064257028112428E-2</v>
      </c>
      <c r="L29" s="53">
        <v>6</v>
      </c>
      <c r="M29" s="47"/>
      <c r="N29" s="47"/>
      <c r="O29" s="36">
        <v>18</v>
      </c>
      <c r="P29" s="37" t="s">
        <v>82</v>
      </c>
      <c r="Q29" s="38">
        <v>2692</v>
      </c>
      <c r="R29" s="39">
        <v>1.9283805757920901E-2</v>
      </c>
      <c r="S29" s="38">
        <v>2030</v>
      </c>
      <c r="T29" s="39">
        <v>1.6726403823178016E-2</v>
      </c>
      <c r="U29" s="40">
        <v>0.32610837438423634</v>
      </c>
      <c r="V29" s="53">
        <v>1</v>
      </c>
    </row>
    <row r="30" spans="2:22" ht="14.45" customHeight="1" thickBot="1" x14ac:dyDescent="0.25">
      <c r="B30" s="31">
        <v>19</v>
      </c>
      <c r="C30" s="32" t="s">
        <v>99</v>
      </c>
      <c r="D30" s="33">
        <v>250</v>
      </c>
      <c r="E30" s="34">
        <v>1.6325997518448376E-2</v>
      </c>
      <c r="F30" s="33">
        <v>195</v>
      </c>
      <c r="G30" s="34">
        <v>1.5149160969546303E-2</v>
      </c>
      <c r="H30" s="35">
        <v>0.28205128205128216</v>
      </c>
      <c r="I30" s="52">
        <v>1</v>
      </c>
      <c r="J30" s="33">
        <v>368</v>
      </c>
      <c r="K30" s="35">
        <v>-0.32065217391304346</v>
      </c>
      <c r="L30" s="52">
        <v>-4</v>
      </c>
      <c r="O30" s="31">
        <v>19</v>
      </c>
      <c r="P30" s="32" t="s">
        <v>100</v>
      </c>
      <c r="Q30" s="33">
        <v>2529</v>
      </c>
      <c r="R30" s="34">
        <v>1.8116175617303849E-2</v>
      </c>
      <c r="S30" s="33">
        <v>819</v>
      </c>
      <c r="T30" s="34">
        <v>6.7482387838338894E-3</v>
      </c>
      <c r="U30" s="35">
        <v>2.087912087912088</v>
      </c>
      <c r="V30" s="52">
        <v>9</v>
      </c>
    </row>
    <row r="31" spans="2:22" ht="14.45" customHeight="1" thickBot="1" x14ac:dyDescent="0.25">
      <c r="B31" s="36">
        <v>20</v>
      </c>
      <c r="C31" s="37" t="s">
        <v>32</v>
      </c>
      <c r="D31" s="38">
        <v>245</v>
      </c>
      <c r="E31" s="39">
        <v>1.5999477568079408E-2</v>
      </c>
      <c r="F31" s="38">
        <v>276</v>
      </c>
      <c r="G31" s="39">
        <v>2.144188937228092E-2</v>
      </c>
      <c r="H31" s="40">
        <v>-0.1123188405797102</v>
      </c>
      <c r="I31" s="53">
        <v>-8</v>
      </c>
      <c r="J31" s="38">
        <v>283</v>
      </c>
      <c r="K31" s="40">
        <v>-0.13427561837455826</v>
      </c>
      <c r="L31" s="53">
        <v>1</v>
      </c>
      <c r="O31" s="36">
        <v>20</v>
      </c>
      <c r="P31" s="37" t="s">
        <v>16</v>
      </c>
      <c r="Q31" s="38">
        <v>2467</v>
      </c>
      <c r="R31" s="39">
        <v>1.767204636136362E-2</v>
      </c>
      <c r="S31" s="38">
        <v>2364</v>
      </c>
      <c r="T31" s="39">
        <v>1.9478432826597454E-2</v>
      </c>
      <c r="U31" s="40">
        <v>4.3570219966158952E-2</v>
      </c>
      <c r="V31" s="53">
        <v>-4</v>
      </c>
    </row>
    <row r="32" spans="2:22" ht="14.45" customHeight="1" thickBot="1" x14ac:dyDescent="0.25">
      <c r="B32" s="72" t="s">
        <v>40</v>
      </c>
      <c r="C32" s="73"/>
      <c r="D32" s="41">
        <f>SUM(D12:D31)</f>
        <v>13030</v>
      </c>
      <c r="E32" s="42">
        <f>D32/D34</f>
        <v>0.85091099066152942</v>
      </c>
      <c r="F32" s="41">
        <f>SUM(F12:F31)</f>
        <v>10820</v>
      </c>
      <c r="G32" s="42">
        <f>F32/F34</f>
        <v>0.84058421379738968</v>
      </c>
      <c r="H32" s="43">
        <f>D32/F32-1</f>
        <v>0.20425138632162665</v>
      </c>
      <c r="I32" s="54"/>
      <c r="J32" s="41">
        <f>SUM(J12:J31)</f>
        <v>15120</v>
      </c>
      <c r="K32" s="42">
        <f>D32/J32-1</f>
        <v>-0.13822751322751325</v>
      </c>
      <c r="L32" s="41"/>
      <c r="O32" s="72" t="s">
        <v>40</v>
      </c>
      <c r="P32" s="73"/>
      <c r="Q32" s="41">
        <f>SUM(Q12:Q31)</f>
        <v>117057</v>
      </c>
      <c r="R32" s="42">
        <f>Q32/Q34</f>
        <v>0.83852319859024782</v>
      </c>
      <c r="S32" s="41">
        <f>SUM(S12:S31)</f>
        <v>101781</v>
      </c>
      <c r="T32" s="42">
        <f>S32/S34</f>
        <v>0.8386355209492028</v>
      </c>
      <c r="U32" s="43">
        <f>Q32/S32-1</f>
        <v>0.15008695139564354</v>
      </c>
      <c r="V32" s="54"/>
    </row>
    <row r="33" spans="2:23" ht="14.45" customHeight="1" thickBot="1" x14ac:dyDescent="0.25">
      <c r="B33" s="72" t="s">
        <v>12</v>
      </c>
      <c r="C33" s="73"/>
      <c r="D33" s="41">
        <f>D34-SUM(D12:D31)</f>
        <v>2283</v>
      </c>
      <c r="E33" s="42">
        <f>D33/D34</f>
        <v>0.14908900933847058</v>
      </c>
      <c r="F33" s="41">
        <f>F34-SUM(F12:F31)</f>
        <v>2052</v>
      </c>
      <c r="G33" s="42">
        <f>F33/F34</f>
        <v>0.15941578620261032</v>
      </c>
      <c r="H33" s="43">
        <f>D33/F33-1</f>
        <v>0.11257309941520477</v>
      </c>
      <c r="I33" s="54"/>
      <c r="J33" s="41">
        <f>J34-SUM(J12:J31)</f>
        <v>3172</v>
      </c>
      <c r="K33" s="42">
        <f>D33/J33-1</f>
        <v>-0.28026481715006302</v>
      </c>
      <c r="L33" s="41"/>
      <c r="O33" s="72" t="s">
        <v>12</v>
      </c>
      <c r="P33" s="73"/>
      <c r="Q33" s="41">
        <f>Q34-SUM(Q12:Q31)</f>
        <v>22542</v>
      </c>
      <c r="R33" s="42">
        <f>Q33/Q34</f>
        <v>0.16147680140975221</v>
      </c>
      <c r="S33" s="41">
        <f>S34-SUM(S12:S31)</f>
        <v>19584</v>
      </c>
      <c r="T33" s="42">
        <f>S33/S34</f>
        <v>0.16136447905079718</v>
      </c>
      <c r="U33" s="43">
        <f>Q33/S33-1</f>
        <v>0.15104166666666674</v>
      </c>
      <c r="V33" s="54"/>
    </row>
    <row r="34" spans="2:23" ht="14.45" customHeight="1" thickBot="1" x14ac:dyDescent="0.25">
      <c r="B34" s="70" t="s">
        <v>34</v>
      </c>
      <c r="C34" s="71"/>
      <c r="D34" s="44">
        <v>15313</v>
      </c>
      <c r="E34" s="45">
        <v>1</v>
      </c>
      <c r="F34" s="44">
        <v>12872</v>
      </c>
      <c r="G34" s="45">
        <v>0.9853169670602856</v>
      </c>
      <c r="H34" s="46">
        <v>0.18963642013673088</v>
      </c>
      <c r="I34" s="56"/>
      <c r="J34" s="44">
        <v>18292</v>
      </c>
      <c r="K34" s="46">
        <v>-0.16285808003498792</v>
      </c>
      <c r="L34" s="44"/>
      <c r="M34" s="47"/>
      <c r="N34" s="47"/>
      <c r="O34" s="70" t="s">
        <v>34</v>
      </c>
      <c r="P34" s="71"/>
      <c r="Q34" s="44">
        <v>139599</v>
      </c>
      <c r="R34" s="45">
        <v>1</v>
      </c>
      <c r="S34" s="44">
        <v>121365</v>
      </c>
      <c r="T34" s="45">
        <v>1</v>
      </c>
      <c r="U34" s="46">
        <v>0.15024100852799416</v>
      </c>
      <c r="V34" s="56"/>
    </row>
    <row r="35" spans="2:23" ht="14.45" customHeight="1" x14ac:dyDescent="0.2">
      <c r="B35" s="48" t="s">
        <v>68</v>
      </c>
      <c r="O35" s="48" t="s">
        <v>68</v>
      </c>
    </row>
    <row r="36" spans="2:23" x14ac:dyDescent="0.2">
      <c r="B36" s="49" t="s">
        <v>67</v>
      </c>
      <c r="O36" s="49" t="s">
        <v>67</v>
      </c>
    </row>
    <row r="38" spans="2:23" x14ac:dyDescent="0.2">
      <c r="W38" s="4"/>
    </row>
    <row r="39" spans="2:23" ht="15" customHeight="1" x14ac:dyDescent="0.2">
      <c r="O39" s="102" t="s">
        <v>128</v>
      </c>
      <c r="P39" s="102"/>
      <c r="Q39" s="102"/>
      <c r="R39" s="102"/>
      <c r="S39" s="102"/>
      <c r="T39" s="102"/>
      <c r="U39" s="102"/>
      <c r="V39" s="102"/>
    </row>
    <row r="40" spans="2:23" ht="15" customHeight="1" x14ac:dyDescent="0.2">
      <c r="B40" s="91" t="s">
        <v>197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3" x14ac:dyDescent="0.2">
      <c r="B41" s="100" t="s">
        <v>198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129</v>
      </c>
      <c r="P41" s="100"/>
      <c r="Q41" s="100"/>
      <c r="R41" s="100"/>
      <c r="S41" s="100"/>
      <c r="T41" s="100"/>
      <c r="U41" s="100"/>
      <c r="V41" s="100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3" x14ac:dyDescent="0.2">
      <c r="B43" s="74" t="s">
        <v>0</v>
      </c>
      <c r="C43" s="76" t="s">
        <v>39</v>
      </c>
      <c r="D43" s="78" t="s">
        <v>170</v>
      </c>
      <c r="E43" s="79"/>
      <c r="F43" s="79"/>
      <c r="G43" s="79"/>
      <c r="H43" s="79"/>
      <c r="I43" s="80"/>
      <c r="J43" s="78" t="s">
        <v>163</v>
      </c>
      <c r="K43" s="79"/>
      <c r="L43" s="80"/>
      <c r="M43" s="47"/>
      <c r="N43" s="47"/>
      <c r="O43" s="74" t="s">
        <v>0</v>
      </c>
      <c r="P43" s="76" t="s">
        <v>39</v>
      </c>
      <c r="Q43" s="78" t="s">
        <v>168</v>
      </c>
      <c r="R43" s="79"/>
      <c r="S43" s="79"/>
      <c r="T43" s="79"/>
      <c r="U43" s="79"/>
      <c r="V43" s="80"/>
    </row>
    <row r="44" spans="2:23" ht="15" thickBot="1" x14ac:dyDescent="0.25">
      <c r="B44" s="75"/>
      <c r="C44" s="77"/>
      <c r="D44" s="96" t="s">
        <v>171</v>
      </c>
      <c r="E44" s="97"/>
      <c r="F44" s="97"/>
      <c r="G44" s="97"/>
      <c r="H44" s="97"/>
      <c r="I44" s="98"/>
      <c r="J44" s="96" t="s">
        <v>164</v>
      </c>
      <c r="K44" s="97"/>
      <c r="L44" s="98"/>
      <c r="M44" s="47"/>
      <c r="N44" s="47"/>
      <c r="O44" s="75"/>
      <c r="P44" s="77"/>
      <c r="Q44" s="96" t="s">
        <v>169</v>
      </c>
      <c r="R44" s="97"/>
      <c r="S44" s="97"/>
      <c r="T44" s="97"/>
      <c r="U44" s="97"/>
      <c r="V44" s="98"/>
    </row>
    <row r="45" spans="2:23" ht="15" customHeight="1" x14ac:dyDescent="0.2">
      <c r="B45" s="75"/>
      <c r="C45" s="77"/>
      <c r="D45" s="81">
        <v>2026</v>
      </c>
      <c r="E45" s="82"/>
      <c r="F45" s="81">
        <v>2025</v>
      </c>
      <c r="G45" s="82"/>
      <c r="H45" s="85" t="s">
        <v>5</v>
      </c>
      <c r="I45" s="85" t="s">
        <v>42</v>
      </c>
      <c r="J45" s="85">
        <v>2026</v>
      </c>
      <c r="K45" s="85" t="s">
        <v>172</v>
      </c>
      <c r="L45" s="87" t="s">
        <v>174</v>
      </c>
      <c r="M45" s="47"/>
      <c r="N45" s="47"/>
      <c r="O45" s="75"/>
      <c r="P45" s="77"/>
      <c r="Q45" s="81">
        <v>2026</v>
      </c>
      <c r="R45" s="82"/>
      <c r="S45" s="81">
        <v>2025</v>
      </c>
      <c r="T45" s="82"/>
      <c r="U45" s="85" t="s">
        <v>5</v>
      </c>
      <c r="V45" s="87" t="s">
        <v>63</v>
      </c>
    </row>
    <row r="46" spans="2:23" ht="15" customHeight="1" thickBot="1" x14ac:dyDescent="0.25">
      <c r="B46" s="89" t="s">
        <v>6</v>
      </c>
      <c r="C46" s="92" t="s">
        <v>39</v>
      </c>
      <c r="D46" s="83"/>
      <c r="E46" s="84"/>
      <c r="F46" s="83"/>
      <c r="G46" s="84"/>
      <c r="H46" s="86"/>
      <c r="I46" s="86"/>
      <c r="J46" s="86"/>
      <c r="K46" s="86"/>
      <c r="L46" s="88"/>
      <c r="M46" s="47"/>
      <c r="N46" s="47"/>
      <c r="O46" s="89" t="s">
        <v>6</v>
      </c>
      <c r="P46" s="92" t="s">
        <v>39</v>
      </c>
      <c r="Q46" s="83"/>
      <c r="R46" s="84"/>
      <c r="S46" s="83"/>
      <c r="T46" s="84"/>
      <c r="U46" s="86"/>
      <c r="V46" s="88"/>
    </row>
    <row r="47" spans="2:23" ht="15" customHeight="1" x14ac:dyDescent="0.2">
      <c r="B47" s="89"/>
      <c r="C47" s="92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43</v>
      </c>
      <c r="J47" s="94" t="s">
        <v>8</v>
      </c>
      <c r="K47" s="94" t="s">
        <v>173</v>
      </c>
      <c r="L47" s="68" t="s">
        <v>175</v>
      </c>
      <c r="M47" s="47"/>
      <c r="N47" s="47"/>
      <c r="O47" s="89"/>
      <c r="P47" s="92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68" t="s">
        <v>64</v>
      </c>
    </row>
    <row r="48" spans="2:23" ht="15" customHeight="1" thickBot="1" x14ac:dyDescent="0.25">
      <c r="B48" s="90"/>
      <c r="C48" s="93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69"/>
      <c r="M48" s="47"/>
      <c r="N48" s="47"/>
      <c r="O48" s="90"/>
      <c r="P48" s="93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69"/>
    </row>
    <row r="49" spans="2:22" ht="15" thickBot="1" x14ac:dyDescent="0.25">
      <c r="B49" s="31">
        <v>1</v>
      </c>
      <c r="C49" s="32" t="s">
        <v>38</v>
      </c>
      <c r="D49" s="33">
        <v>566</v>
      </c>
      <c r="E49" s="34">
        <v>3.6962058381767124E-2</v>
      </c>
      <c r="F49" s="33">
        <v>540</v>
      </c>
      <c r="G49" s="34">
        <v>4.1951522684897449E-2</v>
      </c>
      <c r="H49" s="35">
        <v>4.8148148148148051E-2</v>
      </c>
      <c r="I49" s="52">
        <v>1</v>
      </c>
      <c r="J49" s="33">
        <v>783</v>
      </c>
      <c r="K49" s="35">
        <v>-0.27713920817369098</v>
      </c>
      <c r="L49" s="52">
        <v>0</v>
      </c>
      <c r="M49" s="47"/>
      <c r="N49" s="47"/>
      <c r="O49" s="31">
        <v>1</v>
      </c>
      <c r="P49" s="32" t="s">
        <v>38</v>
      </c>
      <c r="Q49" s="33">
        <v>5365</v>
      </c>
      <c r="R49" s="34">
        <v>3.8431507389021409E-2</v>
      </c>
      <c r="S49" s="33">
        <v>5248</v>
      </c>
      <c r="T49" s="34">
        <v>4.3241461706422776E-2</v>
      </c>
      <c r="U49" s="35">
        <v>2.22942073170731E-2</v>
      </c>
      <c r="V49" s="52">
        <v>0</v>
      </c>
    </row>
    <row r="50" spans="2:22" ht="15" thickBot="1" x14ac:dyDescent="0.25">
      <c r="B50" s="36">
        <v>2</v>
      </c>
      <c r="C50" s="37" t="s">
        <v>97</v>
      </c>
      <c r="D50" s="38">
        <v>497</v>
      </c>
      <c r="E50" s="39">
        <v>3.2456083066675377E-2</v>
      </c>
      <c r="F50" s="38">
        <v>354</v>
      </c>
      <c r="G50" s="39">
        <v>2.750155376009944E-2</v>
      </c>
      <c r="H50" s="40">
        <v>0.40395480225988711</v>
      </c>
      <c r="I50" s="53">
        <v>5</v>
      </c>
      <c r="J50" s="38">
        <v>556</v>
      </c>
      <c r="K50" s="40">
        <v>-0.10611510791366907</v>
      </c>
      <c r="L50" s="53">
        <v>2</v>
      </c>
      <c r="M50" s="47"/>
      <c r="N50" s="47"/>
      <c r="O50" s="36">
        <v>2</v>
      </c>
      <c r="P50" s="37" t="s">
        <v>46</v>
      </c>
      <c r="Q50" s="38">
        <v>4206</v>
      </c>
      <c r="R50" s="39">
        <v>3.0129155652977458E-2</v>
      </c>
      <c r="S50" s="38">
        <v>2708</v>
      </c>
      <c r="T50" s="39">
        <v>2.2312857907963581E-2</v>
      </c>
      <c r="U50" s="40">
        <v>0.55317577548005903</v>
      </c>
      <c r="V50" s="53">
        <v>4</v>
      </c>
    </row>
    <row r="51" spans="2:22" ht="15" thickBot="1" x14ac:dyDescent="0.25">
      <c r="B51" s="31">
        <v>3</v>
      </c>
      <c r="C51" s="32" t="s">
        <v>65</v>
      </c>
      <c r="D51" s="33">
        <v>432</v>
      </c>
      <c r="E51" s="34">
        <v>2.8211323711878795E-2</v>
      </c>
      <c r="F51" s="33">
        <v>487</v>
      </c>
      <c r="G51" s="34">
        <v>3.783405842137974E-2</v>
      </c>
      <c r="H51" s="35">
        <v>-0.11293634496919913</v>
      </c>
      <c r="I51" s="52">
        <v>0</v>
      </c>
      <c r="J51" s="33">
        <v>450</v>
      </c>
      <c r="K51" s="35">
        <v>-4.0000000000000036E-2</v>
      </c>
      <c r="L51" s="52">
        <v>4</v>
      </c>
      <c r="M51" s="47"/>
      <c r="N51" s="47"/>
      <c r="O51" s="31">
        <v>3</v>
      </c>
      <c r="P51" s="32" t="s">
        <v>54</v>
      </c>
      <c r="Q51" s="33">
        <v>4199</v>
      </c>
      <c r="R51" s="34">
        <v>3.0079012027306787E-2</v>
      </c>
      <c r="S51" s="33">
        <v>4838</v>
      </c>
      <c r="T51" s="34">
        <v>3.9863222510608497E-2</v>
      </c>
      <c r="U51" s="35">
        <v>-0.132079371641174</v>
      </c>
      <c r="V51" s="52">
        <v>-1</v>
      </c>
    </row>
    <row r="52" spans="2:22" ht="15" thickBot="1" x14ac:dyDescent="0.25">
      <c r="B52" s="36">
        <v>4</v>
      </c>
      <c r="C52" s="37" t="s">
        <v>36</v>
      </c>
      <c r="D52" s="38">
        <v>431</v>
      </c>
      <c r="E52" s="39">
        <v>2.8146019721805002E-2</v>
      </c>
      <c r="F52" s="38">
        <v>310</v>
      </c>
      <c r="G52" s="39">
        <v>2.4083281541330017E-2</v>
      </c>
      <c r="H52" s="40">
        <v>0.39032258064516134</v>
      </c>
      <c r="I52" s="53">
        <v>5</v>
      </c>
      <c r="J52" s="38">
        <v>649</v>
      </c>
      <c r="K52" s="40">
        <v>-0.3359013867488444</v>
      </c>
      <c r="L52" s="53">
        <v>-2</v>
      </c>
      <c r="M52" s="47"/>
      <c r="N52" s="47"/>
      <c r="O52" s="36">
        <v>4</v>
      </c>
      <c r="P52" s="37" t="s">
        <v>70</v>
      </c>
      <c r="Q52" s="38">
        <v>4025</v>
      </c>
      <c r="R52" s="39">
        <v>2.883258476063582E-2</v>
      </c>
      <c r="S52" s="38">
        <v>4524</v>
      </c>
      <c r="T52" s="39">
        <v>3.7275985663082441E-2</v>
      </c>
      <c r="U52" s="40">
        <v>-0.1103006189213086</v>
      </c>
      <c r="V52" s="53">
        <v>-1</v>
      </c>
    </row>
    <row r="53" spans="2:22" ht="15" thickBot="1" x14ac:dyDescent="0.25">
      <c r="B53" s="31">
        <v>5</v>
      </c>
      <c r="C53" s="32" t="s">
        <v>46</v>
      </c>
      <c r="D53" s="33">
        <v>379</v>
      </c>
      <c r="E53" s="34">
        <v>2.475021223796774E-2</v>
      </c>
      <c r="F53" s="33">
        <v>394</v>
      </c>
      <c r="G53" s="34">
        <v>3.0609073958980732E-2</v>
      </c>
      <c r="H53" s="35">
        <v>-3.8071065989847663E-2</v>
      </c>
      <c r="I53" s="52">
        <v>-1</v>
      </c>
      <c r="J53" s="33">
        <v>484</v>
      </c>
      <c r="K53" s="35">
        <v>-0.21694214876033058</v>
      </c>
      <c r="L53" s="52">
        <v>0</v>
      </c>
      <c r="M53" s="47"/>
      <c r="N53" s="47"/>
      <c r="O53" s="31">
        <v>5</v>
      </c>
      <c r="P53" s="32" t="s">
        <v>97</v>
      </c>
      <c r="Q53" s="33">
        <v>3623</v>
      </c>
      <c r="R53" s="34">
        <v>2.5952907972120146E-2</v>
      </c>
      <c r="S53" s="33">
        <v>2457</v>
      </c>
      <c r="T53" s="34">
        <v>2.0244716351501667E-2</v>
      </c>
      <c r="U53" s="35">
        <v>0.47456247456247458</v>
      </c>
      <c r="V53" s="52">
        <v>4</v>
      </c>
    </row>
    <row r="54" spans="2:22" ht="15" thickBot="1" x14ac:dyDescent="0.25">
      <c r="B54" s="36">
        <v>6</v>
      </c>
      <c r="C54" s="37" t="s">
        <v>54</v>
      </c>
      <c r="D54" s="38">
        <v>361</v>
      </c>
      <c r="E54" s="39">
        <v>2.3574740416639456E-2</v>
      </c>
      <c r="F54" s="38">
        <v>371</v>
      </c>
      <c r="G54" s="39">
        <v>2.882224984462399E-2</v>
      </c>
      <c r="H54" s="40">
        <v>-2.695417789757415E-2</v>
      </c>
      <c r="I54" s="53">
        <v>-1</v>
      </c>
      <c r="J54" s="38">
        <v>423</v>
      </c>
      <c r="K54" s="40">
        <v>-0.14657210401891252</v>
      </c>
      <c r="L54" s="53">
        <v>2</v>
      </c>
      <c r="M54" s="47"/>
      <c r="N54" s="47"/>
      <c r="O54" s="36">
        <v>6</v>
      </c>
      <c r="P54" s="37" t="s">
        <v>36</v>
      </c>
      <c r="Q54" s="38">
        <v>3520</v>
      </c>
      <c r="R54" s="39">
        <v>2.52150803372517E-2</v>
      </c>
      <c r="S54" s="38">
        <v>3214</v>
      </c>
      <c r="T54" s="39">
        <v>2.6482099452066081E-2</v>
      </c>
      <c r="U54" s="40">
        <v>9.5208462974486707E-2</v>
      </c>
      <c r="V54" s="53">
        <v>-1</v>
      </c>
    </row>
    <row r="55" spans="2:22" ht="15" thickBot="1" x14ac:dyDescent="0.25">
      <c r="B55" s="31">
        <v>7</v>
      </c>
      <c r="C55" s="32" t="s">
        <v>70</v>
      </c>
      <c r="D55" s="33">
        <v>328</v>
      </c>
      <c r="E55" s="34">
        <v>2.141970874420427E-2</v>
      </c>
      <c r="F55" s="33">
        <v>631</v>
      </c>
      <c r="G55" s="34">
        <v>4.9021131137352396E-2</v>
      </c>
      <c r="H55" s="35">
        <v>-0.48019017432646594</v>
      </c>
      <c r="I55" s="52">
        <v>-6</v>
      </c>
      <c r="J55" s="33">
        <v>462</v>
      </c>
      <c r="K55" s="35">
        <v>-0.29004329004328999</v>
      </c>
      <c r="L55" s="52">
        <v>-1</v>
      </c>
      <c r="M55" s="47"/>
      <c r="N55" s="47"/>
      <c r="O55" s="31">
        <v>7</v>
      </c>
      <c r="P55" s="32" t="s">
        <v>65</v>
      </c>
      <c r="Q55" s="33">
        <v>3421</v>
      </c>
      <c r="R55" s="34">
        <v>2.4505906202766495E-2</v>
      </c>
      <c r="S55" s="33">
        <v>4146</v>
      </c>
      <c r="T55" s="34">
        <v>3.4161413916697567E-2</v>
      </c>
      <c r="U55" s="35">
        <v>-0.17486734201640131</v>
      </c>
      <c r="V55" s="52">
        <v>-3</v>
      </c>
    </row>
    <row r="56" spans="2:22" ht="15" thickBot="1" x14ac:dyDescent="0.25">
      <c r="B56" s="36">
        <v>8</v>
      </c>
      <c r="C56" s="37" t="s">
        <v>162</v>
      </c>
      <c r="D56" s="38">
        <v>327</v>
      </c>
      <c r="E56" s="39">
        <v>2.1354404754130477E-2</v>
      </c>
      <c r="F56" s="38">
        <v>36</v>
      </c>
      <c r="G56" s="39">
        <v>2.7967681789931634E-3</v>
      </c>
      <c r="H56" s="40">
        <v>8.0833333333333339</v>
      </c>
      <c r="I56" s="53">
        <v>68</v>
      </c>
      <c r="J56" s="38">
        <v>558</v>
      </c>
      <c r="K56" s="40">
        <v>-0.41397849462365588</v>
      </c>
      <c r="L56" s="53">
        <v>-5</v>
      </c>
      <c r="M56" s="47"/>
      <c r="N56" s="47"/>
      <c r="O56" s="36">
        <v>8</v>
      </c>
      <c r="P56" s="37" t="s">
        <v>88</v>
      </c>
      <c r="Q56" s="38">
        <v>3330</v>
      </c>
      <c r="R56" s="39">
        <v>2.3854039069047771E-2</v>
      </c>
      <c r="S56" s="38">
        <v>2643</v>
      </c>
      <c r="T56" s="39">
        <v>2.1777283401310098E-2</v>
      </c>
      <c r="U56" s="40">
        <v>0.25993189557321217</v>
      </c>
      <c r="V56" s="53">
        <v>-1</v>
      </c>
    </row>
    <row r="57" spans="2:22" ht="15" thickBot="1" x14ac:dyDescent="0.25">
      <c r="B57" s="31">
        <v>9</v>
      </c>
      <c r="C57" s="32" t="s">
        <v>125</v>
      </c>
      <c r="D57" s="33">
        <v>323</v>
      </c>
      <c r="E57" s="34">
        <v>2.1093188793835302E-2</v>
      </c>
      <c r="F57" s="33">
        <v>227</v>
      </c>
      <c r="G57" s="34">
        <v>1.7635177128651335E-2</v>
      </c>
      <c r="H57" s="35">
        <v>0.4229074889867841</v>
      </c>
      <c r="I57" s="52">
        <v>6</v>
      </c>
      <c r="J57" s="33">
        <v>301</v>
      </c>
      <c r="K57" s="35">
        <v>7.3089700996677776E-2</v>
      </c>
      <c r="L57" s="52">
        <v>6</v>
      </c>
      <c r="M57" s="47"/>
      <c r="N57" s="47"/>
      <c r="O57" s="31">
        <v>9</v>
      </c>
      <c r="P57" s="32" t="s">
        <v>69</v>
      </c>
      <c r="Q57" s="33">
        <v>2729</v>
      </c>
      <c r="R57" s="34">
        <v>1.9548850636465876E-2</v>
      </c>
      <c r="S57" s="33">
        <v>2393</v>
      </c>
      <c r="T57" s="34">
        <v>1.9717381452642853E-2</v>
      </c>
      <c r="U57" s="35">
        <v>0.14040952778938576</v>
      </c>
      <c r="V57" s="52">
        <v>2</v>
      </c>
    </row>
    <row r="58" spans="2:22" ht="15" thickBot="1" x14ac:dyDescent="0.25">
      <c r="B58" s="36">
        <v>10</v>
      </c>
      <c r="C58" s="37" t="s">
        <v>88</v>
      </c>
      <c r="D58" s="38">
        <v>303</v>
      </c>
      <c r="E58" s="39">
        <v>1.9787108992359432E-2</v>
      </c>
      <c r="F58" s="38">
        <v>323</v>
      </c>
      <c r="G58" s="39">
        <v>2.509322560596644E-2</v>
      </c>
      <c r="H58" s="40">
        <v>-6.1919504643962897E-2</v>
      </c>
      <c r="I58" s="53">
        <v>-2</v>
      </c>
      <c r="J58" s="38">
        <v>348</v>
      </c>
      <c r="K58" s="40">
        <v>-0.12931034482758619</v>
      </c>
      <c r="L58" s="53">
        <v>0</v>
      </c>
      <c r="M58" s="47"/>
      <c r="N58" s="47"/>
      <c r="O58" s="36">
        <v>10</v>
      </c>
      <c r="P58" s="37" t="s">
        <v>160</v>
      </c>
      <c r="Q58" s="38">
        <v>2663</v>
      </c>
      <c r="R58" s="39">
        <v>1.9076067880142409E-2</v>
      </c>
      <c r="S58" s="38">
        <v>2150</v>
      </c>
      <c r="T58" s="39">
        <v>1.7715156758538294E-2</v>
      </c>
      <c r="U58" s="40">
        <v>0.23860465116279062</v>
      </c>
      <c r="V58" s="53">
        <v>3</v>
      </c>
    </row>
    <row r="59" spans="2:22" ht="15" thickBot="1" x14ac:dyDescent="0.25">
      <c r="B59" s="31">
        <v>11</v>
      </c>
      <c r="C59" s="32" t="s">
        <v>61</v>
      </c>
      <c r="D59" s="33">
        <v>284</v>
      </c>
      <c r="E59" s="34">
        <v>1.8546333180957355E-2</v>
      </c>
      <c r="F59" s="33">
        <v>171</v>
      </c>
      <c r="G59" s="34">
        <v>1.3284648850217526E-2</v>
      </c>
      <c r="H59" s="35">
        <v>0.66081871345029231</v>
      </c>
      <c r="I59" s="52">
        <v>10</v>
      </c>
      <c r="J59" s="33">
        <v>286</v>
      </c>
      <c r="K59" s="35">
        <v>-6.9930069930069783E-3</v>
      </c>
      <c r="L59" s="52">
        <v>6</v>
      </c>
      <c r="M59" s="47"/>
      <c r="N59" s="47"/>
      <c r="O59" s="31">
        <v>11</v>
      </c>
      <c r="P59" s="32" t="s">
        <v>61</v>
      </c>
      <c r="Q59" s="33">
        <v>2365</v>
      </c>
      <c r="R59" s="34">
        <v>1.6941382101590987E-2</v>
      </c>
      <c r="S59" s="33">
        <v>2449</v>
      </c>
      <c r="T59" s="34">
        <v>2.0178799489144316E-2</v>
      </c>
      <c r="U59" s="35">
        <v>-3.4299714169048645E-2</v>
      </c>
      <c r="V59" s="52">
        <v>-1</v>
      </c>
    </row>
    <row r="60" spans="2:22" ht="15" thickBot="1" x14ac:dyDescent="0.25">
      <c r="B60" s="36">
        <v>12</v>
      </c>
      <c r="C60" s="37" t="s">
        <v>90</v>
      </c>
      <c r="D60" s="38">
        <v>282</v>
      </c>
      <c r="E60" s="39">
        <v>1.8415725200809769E-2</v>
      </c>
      <c r="F60" s="38">
        <v>184</v>
      </c>
      <c r="G60" s="39">
        <v>1.4294592914853946E-2</v>
      </c>
      <c r="H60" s="40">
        <v>0.53260869565217384</v>
      </c>
      <c r="I60" s="53">
        <v>7</v>
      </c>
      <c r="J60" s="38">
        <v>313</v>
      </c>
      <c r="K60" s="40">
        <v>-9.9041533546325833E-2</v>
      </c>
      <c r="L60" s="53">
        <v>-1</v>
      </c>
      <c r="M60" s="47"/>
      <c r="N60" s="47"/>
      <c r="O60" s="36">
        <v>12</v>
      </c>
      <c r="P60" s="37" t="s">
        <v>98</v>
      </c>
      <c r="Q60" s="38">
        <v>2329</v>
      </c>
      <c r="R60" s="39">
        <v>1.6683500598141821E-2</v>
      </c>
      <c r="S60" s="38">
        <v>1808</v>
      </c>
      <c r="T60" s="39">
        <v>1.4897210892761505E-2</v>
      </c>
      <c r="U60" s="40">
        <v>0.28816371681415931</v>
      </c>
      <c r="V60" s="53">
        <v>5</v>
      </c>
    </row>
    <row r="61" spans="2:22" ht="15" thickBot="1" x14ac:dyDescent="0.25">
      <c r="B61" s="31">
        <v>13</v>
      </c>
      <c r="C61" s="32" t="s">
        <v>80</v>
      </c>
      <c r="D61" s="33">
        <v>270</v>
      </c>
      <c r="E61" s="34">
        <v>1.7632077319924246E-2</v>
      </c>
      <c r="F61" s="33">
        <v>231</v>
      </c>
      <c r="G61" s="34">
        <v>1.7945929148539465E-2</v>
      </c>
      <c r="H61" s="35">
        <v>0.16883116883116878</v>
      </c>
      <c r="I61" s="52">
        <v>1</v>
      </c>
      <c r="J61" s="33">
        <v>292</v>
      </c>
      <c r="K61" s="35">
        <v>-7.5342465753424626E-2</v>
      </c>
      <c r="L61" s="52">
        <v>3</v>
      </c>
      <c r="M61" s="47"/>
      <c r="N61" s="47"/>
      <c r="O61" s="31">
        <v>13</v>
      </c>
      <c r="P61" s="32" t="s">
        <v>45</v>
      </c>
      <c r="Q61" s="33">
        <v>2145</v>
      </c>
      <c r="R61" s="34">
        <v>1.5365439580512754E-2</v>
      </c>
      <c r="S61" s="33">
        <v>1804</v>
      </c>
      <c r="T61" s="34">
        <v>1.4864252461582829E-2</v>
      </c>
      <c r="U61" s="35">
        <v>0.18902439024390238</v>
      </c>
      <c r="V61" s="52">
        <v>5</v>
      </c>
    </row>
    <row r="62" spans="2:22" ht="15" thickBot="1" x14ac:dyDescent="0.25">
      <c r="B62" s="36">
        <v>14</v>
      </c>
      <c r="C62" s="37" t="s">
        <v>199</v>
      </c>
      <c r="D62" s="38">
        <v>243</v>
      </c>
      <c r="E62" s="39">
        <v>1.5868869587931822E-2</v>
      </c>
      <c r="F62" s="38">
        <v>16</v>
      </c>
      <c r="G62" s="39">
        <v>1.243008079552517E-3</v>
      </c>
      <c r="H62" s="40">
        <v>14.1875</v>
      </c>
      <c r="I62" s="53">
        <v>111</v>
      </c>
      <c r="J62" s="38">
        <v>211</v>
      </c>
      <c r="K62" s="40">
        <v>0.15165876777251186</v>
      </c>
      <c r="L62" s="53">
        <v>13</v>
      </c>
      <c r="M62" s="47"/>
      <c r="N62" s="47"/>
      <c r="O62" s="36">
        <v>14</v>
      </c>
      <c r="P62" s="37" t="s">
        <v>85</v>
      </c>
      <c r="Q62" s="38">
        <v>2121</v>
      </c>
      <c r="R62" s="39">
        <v>1.519351857821331E-2</v>
      </c>
      <c r="S62" s="38">
        <v>1998</v>
      </c>
      <c r="T62" s="39">
        <v>1.6462736373748611E-2</v>
      </c>
      <c r="U62" s="40">
        <v>6.1561561561561451E-2</v>
      </c>
      <c r="V62" s="53">
        <v>1</v>
      </c>
    </row>
    <row r="63" spans="2:22" ht="15" thickBot="1" x14ac:dyDescent="0.25">
      <c r="B63" s="31">
        <v>15</v>
      </c>
      <c r="C63" s="32" t="s">
        <v>200</v>
      </c>
      <c r="D63" s="33">
        <v>240</v>
      </c>
      <c r="E63" s="34">
        <v>1.5672957617710443E-2</v>
      </c>
      <c r="F63" s="33">
        <v>63</v>
      </c>
      <c r="G63" s="34">
        <v>4.8943443132380363E-3</v>
      </c>
      <c r="H63" s="35">
        <v>2.8095238095238093</v>
      </c>
      <c r="I63" s="52">
        <v>42</v>
      </c>
      <c r="J63" s="33">
        <v>152</v>
      </c>
      <c r="K63" s="35">
        <v>0.57894736842105265</v>
      </c>
      <c r="L63" s="52">
        <v>22</v>
      </c>
      <c r="M63" s="47"/>
      <c r="N63" s="47"/>
      <c r="O63" s="31">
        <v>15</v>
      </c>
      <c r="P63" s="32" t="s">
        <v>80</v>
      </c>
      <c r="Q63" s="33">
        <v>2100</v>
      </c>
      <c r="R63" s="34">
        <v>1.5043087701201299E-2</v>
      </c>
      <c r="S63" s="33">
        <v>2535</v>
      </c>
      <c r="T63" s="34">
        <v>2.0887405759485847E-2</v>
      </c>
      <c r="U63" s="35">
        <v>-0.17159763313609466</v>
      </c>
      <c r="V63" s="52">
        <v>-7</v>
      </c>
    </row>
    <row r="64" spans="2:22" ht="15" thickBot="1" x14ac:dyDescent="0.25">
      <c r="B64" s="36">
        <v>16</v>
      </c>
      <c r="C64" s="37" t="s">
        <v>154</v>
      </c>
      <c r="D64" s="38">
        <v>229</v>
      </c>
      <c r="E64" s="39">
        <v>1.4954613726898713E-2</v>
      </c>
      <c r="F64" s="38">
        <v>217</v>
      </c>
      <c r="G64" s="39">
        <v>1.6858297078931012E-2</v>
      </c>
      <c r="H64" s="40">
        <v>5.5299539170506895E-2</v>
      </c>
      <c r="I64" s="53">
        <v>0</v>
      </c>
      <c r="J64" s="38">
        <v>239</v>
      </c>
      <c r="K64" s="40">
        <v>-4.1841004184100417E-2</v>
      </c>
      <c r="L64" s="53">
        <v>3</v>
      </c>
      <c r="M64" s="47"/>
      <c r="N64" s="47"/>
      <c r="O64" s="36">
        <v>16</v>
      </c>
      <c r="P64" s="37" t="s">
        <v>90</v>
      </c>
      <c r="Q64" s="38">
        <v>2067</v>
      </c>
      <c r="R64" s="39">
        <v>1.4806696323039563E-2</v>
      </c>
      <c r="S64" s="38">
        <v>1935</v>
      </c>
      <c r="T64" s="39">
        <v>1.5943641082684465E-2</v>
      </c>
      <c r="U64" s="40">
        <v>6.8217054263565835E-2</v>
      </c>
      <c r="V64" s="53">
        <v>0</v>
      </c>
    </row>
    <row r="65" spans="2:22" ht="15" thickBot="1" x14ac:dyDescent="0.25">
      <c r="B65" s="31">
        <v>17</v>
      </c>
      <c r="C65" s="32" t="s">
        <v>166</v>
      </c>
      <c r="D65" s="33">
        <v>225</v>
      </c>
      <c r="E65" s="34">
        <v>1.469339776660354E-2</v>
      </c>
      <c r="F65" s="33">
        <v>164</v>
      </c>
      <c r="G65" s="34">
        <v>1.27408328154133E-2</v>
      </c>
      <c r="H65" s="35">
        <v>0.37195121951219523</v>
      </c>
      <c r="I65" s="52">
        <v>5</v>
      </c>
      <c r="J65" s="33">
        <v>310</v>
      </c>
      <c r="K65" s="35">
        <v>-0.27419354838709675</v>
      </c>
      <c r="L65" s="52">
        <v>-5</v>
      </c>
      <c r="M65" s="47"/>
      <c r="N65" s="47"/>
      <c r="O65" s="31">
        <v>17</v>
      </c>
      <c r="P65" s="32" t="s">
        <v>132</v>
      </c>
      <c r="Q65" s="33">
        <v>2005</v>
      </c>
      <c r="R65" s="34">
        <v>1.4362567067099334E-2</v>
      </c>
      <c r="S65" s="33">
        <v>925</v>
      </c>
      <c r="T65" s="34">
        <v>7.6216372100688006E-3</v>
      </c>
      <c r="U65" s="35">
        <v>1.1675675675675676</v>
      </c>
      <c r="V65" s="52">
        <v>22</v>
      </c>
    </row>
    <row r="66" spans="2:22" ht="15" thickBot="1" x14ac:dyDescent="0.25">
      <c r="B66" s="36">
        <v>18</v>
      </c>
      <c r="C66" s="37" t="s">
        <v>69</v>
      </c>
      <c r="D66" s="38">
        <v>211</v>
      </c>
      <c r="E66" s="39">
        <v>1.3779141905570431E-2</v>
      </c>
      <c r="F66" s="38">
        <v>214</v>
      </c>
      <c r="G66" s="39">
        <v>1.6625233064014915E-2</v>
      </c>
      <c r="H66" s="40">
        <v>-1.4018691588784993E-2</v>
      </c>
      <c r="I66" s="53">
        <v>-1</v>
      </c>
      <c r="J66" s="38">
        <v>421</v>
      </c>
      <c r="K66" s="40">
        <v>-0.49881235154394299</v>
      </c>
      <c r="L66" s="53">
        <v>-9</v>
      </c>
      <c r="M66" s="47"/>
      <c r="N66" s="47"/>
      <c r="O66" s="36">
        <v>18</v>
      </c>
      <c r="P66" s="37" t="s">
        <v>37</v>
      </c>
      <c r="Q66" s="38">
        <v>1942</v>
      </c>
      <c r="R66" s="39">
        <v>1.3911274436063296E-2</v>
      </c>
      <c r="S66" s="38">
        <v>2281</v>
      </c>
      <c r="T66" s="39">
        <v>1.879454537963993E-2</v>
      </c>
      <c r="U66" s="40">
        <v>-0.1486190267426567</v>
      </c>
      <c r="V66" s="53">
        <v>-6</v>
      </c>
    </row>
    <row r="67" spans="2:22" ht="15" thickBot="1" x14ac:dyDescent="0.25">
      <c r="B67" s="31">
        <v>19</v>
      </c>
      <c r="C67" s="32" t="s">
        <v>201</v>
      </c>
      <c r="D67" s="33">
        <v>207</v>
      </c>
      <c r="E67" s="34">
        <v>1.3517925945275256E-2</v>
      </c>
      <c r="F67" s="33">
        <v>13</v>
      </c>
      <c r="G67" s="34">
        <v>1.0099440646364202E-3</v>
      </c>
      <c r="H67" s="35">
        <v>14.923076923076923</v>
      </c>
      <c r="I67" s="52">
        <v>116</v>
      </c>
      <c r="J67" s="33">
        <v>82</v>
      </c>
      <c r="K67" s="35">
        <v>1.524390243902439</v>
      </c>
      <c r="L67" s="52">
        <v>39</v>
      </c>
      <c r="O67" s="31">
        <v>19</v>
      </c>
      <c r="P67" s="32" t="s">
        <v>125</v>
      </c>
      <c r="Q67" s="33">
        <v>1927</v>
      </c>
      <c r="R67" s="34">
        <v>1.3803823809626144E-2</v>
      </c>
      <c r="S67" s="33">
        <v>1640</v>
      </c>
      <c r="T67" s="34">
        <v>1.3512956783257117E-2</v>
      </c>
      <c r="U67" s="35">
        <v>0.17500000000000004</v>
      </c>
      <c r="V67" s="52">
        <v>0</v>
      </c>
    </row>
    <row r="68" spans="2:22" ht="15" thickBot="1" x14ac:dyDescent="0.25">
      <c r="B68" s="36">
        <v>20</v>
      </c>
      <c r="C68" s="37" t="s">
        <v>132</v>
      </c>
      <c r="D68" s="38">
        <v>205</v>
      </c>
      <c r="E68" s="39">
        <v>1.338731796512767E-2</v>
      </c>
      <c r="F68" s="38">
        <v>158</v>
      </c>
      <c r="G68" s="39">
        <v>1.2274704785581106E-2</v>
      </c>
      <c r="H68" s="40">
        <v>0.29746835443037978</v>
      </c>
      <c r="I68" s="53">
        <v>4</v>
      </c>
      <c r="J68" s="38">
        <v>307</v>
      </c>
      <c r="K68" s="40">
        <v>-0.33224755700325737</v>
      </c>
      <c r="L68" s="53">
        <v>-7</v>
      </c>
      <c r="O68" s="36">
        <v>20</v>
      </c>
      <c r="P68" s="37" t="s">
        <v>166</v>
      </c>
      <c r="Q68" s="38">
        <v>1858</v>
      </c>
      <c r="R68" s="39">
        <v>1.3309550928015244E-2</v>
      </c>
      <c r="S68" s="38">
        <v>1603</v>
      </c>
      <c r="T68" s="39">
        <v>1.3208091294854365E-2</v>
      </c>
      <c r="U68" s="40">
        <v>0.15907673112913279</v>
      </c>
      <c r="V68" s="53">
        <v>0</v>
      </c>
    </row>
    <row r="69" spans="2:22" ht="15" thickBot="1" x14ac:dyDescent="0.25">
      <c r="B69" s="72" t="s">
        <v>40</v>
      </c>
      <c r="C69" s="73"/>
      <c r="D69" s="41">
        <f>SUM(D49:D68)</f>
        <v>6343</v>
      </c>
      <c r="E69" s="42">
        <f>D69/D71</f>
        <v>0.41422320903807225</v>
      </c>
      <c r="F69" s="41">
        <f>SUM(F49:F68)</f>
        <v>5104</v>
      </c>
      <c r="G69" s="42">
        <f>F69/F71</f>
        <v>0.39651957737725296</v>
      </c>
      <c r="H69" s="43">
        <f>D69/F69-1</f>
        <v>0.24275078369905967</v>
      </c>
      <c r="I69" s="54"/>
      <c r="J69" s="41">
        <f>SUM(J49:J68)</f>
        <v>7627</v>
      </c>
      <c r="K69" s="42">
        <f>D69/J69-1</f>
        <v>-0.16834928543332894</v>
      </c>
      <c r="L69" s="41"/>
      <c r="O69" s="72" t="s">
        <v>40</v>
      </c>
      <c r="P69" s="73"/>
      <c r="Q69" s="41">
        <f>SUM(Q49:Q68)</f>
        <v>57940</v>
      </c>
      <c r="R69" s="42">
        <f>Q69/Q71</f>
        <v>0.41504595305123965</v>
      </c>
      <c r="S69" s="41">
        <f>SUM(S49:S68)</f>
        <v>53299</v>
      </c>
      <c r="T69" s="42">
        <f>S69/S71</f>
        <v>0.43916285584806164</v>
      </c>
      <c r="U69" s="43">
        <f>Q69/S69-1</f>
        <v>8.7074804405335993E-2</v>
      </c>
      <c r="V69" s="54"/>
    </row>
    <row r="70" spans="2:22" ht="15" thickBot="1" x14ac:dyDescent="0.25">
      <c r="B70" s="72" t="s">
        <v>12</v>
      </c>
      <c r="C70" s="73"/>
      <c r="D70" s="41">
        <f>D71-SUM(D49:D68)</f>
        <v>8970</v>
      </c>
      <c r="E70" s="42">
        <f>D70/D71</f>
        <v>0.58577679096192781</v>
      </c>
      <c r="F70" s="41">
        <f>F71-SUM(F49:F68)</f>
        <v>7768</v>
      </c>
      <c r="G70" s="42">
        <f>F70/F71</f>
        <v>0.60348042262274704</v>
      </c>
      <c r="H70" s="43">
        <f>D70/F70-1</f>
        <v>0.15473738414006188</v>
      </c>
      <c r="I70" s="54"/>
      <c r="J70" s="41">
        <f>J71-SUM(J49:J68)</f>
        <v>10665</v>
      </c>
      <c r="K70" s="42">
        <f>D70/J70-1</f>
        <v>-0.15893108298171588</v>
      </c>
      <c r="L70" s="41"/>
      <c r="O70" s="72" t="s">
        <v>12</v>
      </c>
      <c r="P70" s="73"/>
      <c r="Q70" s="41">
        <f>Q71-SUM(Q49:Q68)</f>
        <v>81659</v>
      </c>
      <c r="R70" s="42">
        <f>Q70/Q71</f>
        <v>0.58495404694876041</v>
      </c>
      <c r="S70" s="41">
        <f>S71-SUM(S49:S68)</f>
        <v>68066</v>
      </c>
      <c r="T70" s="42">
        <f>S70/S71</f>
        <v>0.56083714415193842</v>
      </c>
      <c r="U70" s="43">
        <f>Q70/S70-1</f>
        <v>0.19970322921869954</v>
      </c>
      <c r="V70" s="54"/>
    </row>
    <row r="71" spans="2:22" ht="15" thickBot="1" x14ac:dyDescent="0.25">
      <c r="B71" s="70" t="s">
        <v>34</v>
      </c>
      <c r="C71" s="71"/>
      <c r="D71" s="44">
        <v>15313</v>
      </c>
      <c r="E71" s="45">
        <v>1</v>
      </c>
      <c r="F71" s="44">
        <v>12872</v>
      </c>
      <c r="G71" s="45">
        <v>1</v>
      </c>
      <c r="H71" s="46">
        <v>0.18963642013673088</v>
      </c>
      <c r="I71" s="56"/>
      <c r="J71" s="44">
        <v>18292</v>
      </c>
      <c r="K71" s="46">
        <v>-0.16285808003498792</v>
      </c>
      <c r="L71" s="44"/>
      <c r="M71" s="47"/>
      <c r="O71" s="70" t="s">
        <v>34</v>
      </c>
      <c r="P71" s="71"/>
      <c r="Q71" s="44">
        <v>139599</v>
      </c>
      <c r="R71" s="45">
        <v>1</v>
      </c>
      <c r="S71" s="44">
        <v>121365</v>
      </c>
      <c r="T71" s="45">
        <v>1</v>
      </c>
      <c r="U71" s="46">
        <v>0.15024100852799416</v>
      </c>
      <c r="V71" s="56"/>
    </row>
    <row r="72" spans="2:22" x14ac:dyDescent="0.2">
      <c r="B72" s="48" t="s">
        <v>68</v>
      </c>
      <c r="O72" s="48" t="s">
        <v>68</v>
      </c>
    </row>
    <row r="73" spans="2:22" ht="15" customHeight="1" x14ac:dyDescent="0.2">
      <c r="B73" s="49" t="s">
        <v>67</v>
      </c>
      <c r="O73" s="49" t="s">
        <v>67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topLeftCell="A18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140625" style="5" customWidth="1"/>
    <col min="4" max="12" width="10.42578125" style="5" customWidth="1"/>
    <col min="13" max="14" width="1.42578125" style="5" customWidth="1"/>
    <col min="15" max="15" width="9.140625" style="5"/>
    <col min="16" max="16" width="16.855468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63">
        <v>46269</v>
      </c>
    </row>
    <row r="2" spans="2:22" ht="15" customHeight="1" x14ac:dyDescent="0.2">
      <c r="D2" s="3"/>
      <c r="L2" s="4"/>
      <c r="O2" s="102" t="s">
        <v>134</v>
      </c>
      <c r="P2" s="102"/>
      <c r="Q2" s="102"/>
      <c r="R2" s="102"/>
      <c r="S2" s="102"/>
      <c r="T2" s="102"/>
      <c r="U2" s="102"/>
      <c r="V2" s="102"/>
    </row>
    <row r="3" spans="2:22" ht="14.45" customHeight="1" x14ac:dyDescent="0.2">
      <c r="B3" s="91" t="s">
        <v>176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47"/>
      <c r="N3" s="50"/>
      <c r="O3" s="102"/>
      <c r="P3" s="102"/>
      <c r="Q3" s="102"/>
      <c r="R3" s="102"/>
      <c r="S3" s="102"/>
      <c r="T3" s="102"/>
      <c r="U3" s="102"/>
      <c r="V3" s="102"/>
    </row>
    <row r="4" spans="2:22" ht="14.45" customHeight="1" x14ac:dyDescent="0.2">
      <c r="B4" s="100" t="s">
        <v>177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47"/>
      <c r="N4" s="50"/>
      <c r="O4" s="100" t="s">
        <v>135</v>
      </c>
      <c r="P4" s="100"/>
      <c r="Q4" s="100"/>
      <c r="R4" s="100"/>
      <c r="S4" s="100"/>
      <c r="T4" s="100"/>
      <c r="U4" s="100"/>
      <c r="V4" s="100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58"/>
      <c r="P5" s="58"/>
      <c r="Q5" s="58"/>
      <c r="R5" s="58"/>
      <c r="S5" s="58"/>
      <c r="T5" s="58"/>
      <c r="U5" s="58"/>
      <c r="V5" s="24" t="s">
        <v>4</v>
      </c>
    </row>
    <row r="6" spans="2:22" ht="14.45" customHeight="1" x14ac:dyDescent="0.2">
      <c r="B6" s="74" t="s">
        <v>0</v>
      </c>
      <c r="C6" s="76" t="s">
        <v>1</v>
      </c>
      <c r="D6" s="78" t="s">
        <v>170</v>
      </c>
      <c r="E6" s="79"/>
      <c r="F6" s="79"/>
      <c r="G6" s="79"/>
      <c r="H6" s="79"/>
      <c r="I6" s="80"/>
      <c r="J6" s="78" t="s">
        <v>163</v>
      </c>
      <c r="K6" s="79"/>
      <c r="L6" s="80"/>
      <c r="M6" s="47"/>
      <c r="N6" s="47"/>
      <c r="O6" s="74" t="s">
        <v>0</v>
      </c>
      <c r="P6" s="76" t="s">
        <v>1</v>
      </c>
      <c r="Q6" s="78" t="s">
        <v>168</v>
      </c>
      <c r="R6" s="79"/>
      <c r="S6" s="79"/>
      <c r="T6" s="79"/>
      <c r="U6" s="79"/>
      <c r="V6" s="80"/>
    </row>
    <row r="7" spans="2:22" ht="14.45" customHeight="1" thickBot="1" x14ac:dyDescent="0.25">
      <c r="B7" s="75"/>
      <c r="C7" s="77"/>
      <c r="D7" s="96" t="s">
        <v>171</v>
      </c>
      <c r="E7" s="97"/>
      <c r="F7" s="97"/>
      <c r="G7" s="97"/>
      <c r="H7" s="97"/>
      <c r="I7" s="98"/>
      <c r="J7" s="96" t="s">
        <v>164</v>
      </c>
      <c r="K7" s="97"/>
      <c r="L7" s="98"/>
      <c r="M7" s="47"/>
      <c r="N7" s="47"/>
      <c r="O7" s="75"/>
      <c r="P7" s="77"/>
      <c r="Q7" s="96" t="s">
        <v>169</v>
      </c>
      <c r="R7" s="97"/>
      <c r="S7" s="97"/>
      <c r="T7" s="97"/>
      <c r="U7" s="97"/>
      <c r="V7" s="98"/>
    </row>
    <row r="8" spans="2:22" ht="14.45" customHeight="1" x14ac:dyDescent="0.2">
      <c r="B8" s="75"/>
      <c r="C8" s="77"/>
      <c r="D8" s="81">
        <v>2026</v>
      </c>
      <c r="E8" s="82"/>
      <c r="F8" s="81">
        <v>2025</v>
      </c>
      <c r="G8" s="82"/>
      <c r="H8" s="85" t="s">
        <v>5</v>
      </c>
      <c r="I8" s="85" t="s">
        <v>42</v>
      </c>
      <c r="J8" s="85">
        <v>2026</v>
      </c>
      <c r="K8" s="85" t="s">
        <v>172</v>
      </c>
      <c r="L8" s="87" t="s">
        <v>174</v>
      </c>
      <c r="M8" s="47"/>
      <c r="N8" s="47"/>
      <c r="O8" s="75"/>
      <c r="P8" s="77"/>
      <c r="Q8" s="81">
        <v>2026</v>
      </c>
      <c r="R8" s="82"/>
      <c r="S8" s="81">
        <v>2025</v>
      </c>
      <c r="T8" s="82"/>
      <c r="U8" s="85" t="s">
        <v>5</v>
      </c>
      <c r="V8" s="87" t="s">
        <v>63</v>
      </c>
    </row>
    <row r="9" spans="2:22" ht="14.45" customHeight="1" thickBot="1" x14ac:dyDescent="0.25">
      <c r="B9" s="89" t="s">
        <v>6</v>
      </c>
      <c r="C9" s="92" t="s">
        <v>7</v>
      </c>
      <c r="D9" s="83"/>
      <c r="E9" s="84"/>
      <c r="F9" s="83"/>
      <c r="G9" s="84"/>
      <c r="H9" s="86"/>
      <c r="I9" s="86"/>
      <c r="J9" s="86"/>
      <c r="K9" s="86"/>
      <c r="L9" s="88"/>
      <c r="M9" s="47"/>
      <c r="N9" s="47"/>
      <c r="O9" s="89" t="s">
        <v>6</v>
      </c>
      <c r="P9" s="92" t="s">
        <v>7</v>
      </c>
      <c r="Q9" s="83"/>
      <c r="R9" s="84"/>
      <c r="S9" s="83"/>
      <c r="T9" s="84"/>
      <c r="U9" s="86"/>
      <c r="V9" s="88"/>
    </row>
    <row r="10" spans="2:22" ht="14.45" customHeight="1" x14ac:dyDescent="0.2">
      <c r="B10" s="89"/>
      <c r="C10" s="92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43</v>
      </c>
      <c r="J10" s="94" t="s">
        <v>8</v>
      </c>
      <c r="K10" s="94" t="s">
        <v>173</v>
      </c>
      <c r="L10" s="68" t="s">
        <v>175</v>
      </c>
      <c r="M10" s="47"/>
      <c r="N10" s="47"/>
      <c r="O10" s="89"/>
      <c r="P10" s="92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68" t="s">
        <v>64</v>
      </c>
    </row>
    <row r="11" spans="2:22" ht="14.45" customHeight="1" thickBot="1" x14ac:dyDescent="0.25">
      <c r="B11" s="90"/>
      <c r="C11" s="93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69"/>
      <c r="M11" s="47"/>
      <c r="N11" s="47"/>
      <c r="O11" s="90"/>
      <c r="P11" s="93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69"/>
    </row>
    <row r="12" spans="2:22" ht="14.45" customHeight="1" thickBot="1" x14ac:dyDescent="0.25">
      <c r="B12" s="31">
        <v>1</v>
      </c>
      <c r="C12" s="32" t="s">
        <v>19</v>
      </c>
      <c r="D12" s="33">
        <v>4855</v>
      </c>
      <c r="E12" s="34">
        <v>0.15869124664966988</v>
      </c>
      <c r="F12" s="33">
        <v>4739</v>
      </c>
      <c r="G12" s="34">
        <v>0.16006349849697707</v>
      </c>
      <c r="H12" s="35">
        <v>2.4477737919392339E-2</v>
      </c>
      <c r="I12" s="52">
        <v>0</v>
      </c>
      <c r="J12" s="33">
        <v>5380</v>
      </c>
      <c r="K12" s="35">
        <v>-9.7583643122676533E-2</v>
      </c>
      <c r="L12" s="52">
        <v>0</v>
      </c>
      <c r="M12" s="47"/>
      <c r="N12" s="47"/>
      <c r="O12" s="31">
        <v>1</v>
      </c>
      <c r="P12" s="32" t="s">
        <v>19</v>
      </c>
      <c r="Q12" s="33">
        <v>38430</v>
      </c>
      <c r="R12" s="34">
        <v>0.13997756279503468</v>
      </c>
      <c r="S12" s="33">
        <v>40081</v>
      </c>
      <c r="T12" s="34">
        <v>0.15614554521017571</v>
      </c>
      <c r="U12" s="35">
        <v>-4.1191587036251587E-2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3136</v>
      </c>
      <c r="E13" s="39">
        <v>0.10250375890697522</v>
      </c>
      <c r="F13" s="38">
        <v>3309</v>
      </c>
      <c r="G13" s="39">
        <v>0.11176410983888946</v>
      </c>
      <c r="H13" s="40">
        <v>-5.228165608945301E-2</v>
      </c>
      <c r="I13" s="53">
        <v>0</v>
      </c>
      <c r="J13" s="38">
        <v>4702</v>
      </c>
      <c r="K13" s="40">
        <v>-0.33304976605699699</v>
      </c>
      <c r="L13" s="53">
        <v>0</v>
      </c>
      <c r="M13" s="47"/>
      <c r="N13" s="47"/>
      <c r="O13" s="36">
        <v>2</v>
      </c>
      <c r="P13" s="37" t="s">
        <v>17</v>
      </c>
      <c r="Q13" s="38">
        <v>33960</v>
      </c>
      <c r="R13" s="39">
        <v>0.12369601958156069</v>
      </c>
      <c r="S13" s="38">
        <v>31065</v>
      </c>
      <c r="T13" s="39">
        <v>0.12102146558105108</v>
      </c>
      <c r="U13" s="40">
        <v>9.3191694833413719E-2</v>
      </c>
      <c r="V13" s="53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2412</v>
      </c>
      <c r="E14" s="34">
        <v>7.8838988036869978E-2</v>
      </c>
      <c r="F14" s="33">
        <v>1765</v>
      </c>
      <c r="G14" s="34">
        <v>5.9614280406660586E-2</v>
      </c>
      <c r="H14" s="35">
        <v>0.36657223796034</v>
      </c>
      <c r="I14" s="52">
        <v>3</v>
      </c>
      <c r="J14" s="33">
        <v>2710</v>
      </c>
      <c r="K14" s="35">
        <v>-0.10996309963099626</v>
      </c>
      <c r="L14" s="52">
        <v>0</v>
      </c>
      <c r="M14" s="47"/>
      <c r="N14" s="47"/>
      <c r="O14" s="31">
        <v>3</v>
      </c>
      <c r="P14" s="32" t="s">
        <v>16</v>
      </c>
      <c r="Q14" s="33">
        <v>19698</v>
      </c>
      <c r="R14" s="34">
        <v>7.1748062241389354E-2</v>
      </c>
      <c r="S14" s="33">
        <v>17599</v>
      </c>
      <c r="T14" s="34">
        <v>6.8561299622112271E-2</v>
      </c>
      <c r="U14" s="35">
        <v>0.11926814023524068</v>
      </c>
      <c r="V14" s="52">
        <v>0</v>
      </c>
    </row>
    <row r="15" spans="2:22" ht="14.45" customHeight="1" thickBot="1" x14ac:dyDescent="0.25">
      <c r="B15" s="36">
        <v>4</v>
      </c>
      <c r="C15" s="37" t="s">
        <v>16</v>
      </c>
      <c r="D15" s="38">
        <v>2102</v>
      </c>
      <c r="E15" s="39">
        <v>6.8706282277570765E-2</v>
      </c>
      <c r="F15" s="38">
        <v>2046</v>
      </c>
      <c r="G15" s="39">
        <v>6.910527915695612E-2</v>
      </c>
      <c r="H15" s="40">
        <v>2.7370478983382185E-2</v>
      </c>
      <c r="I15" s="53">
        <v>0</v>
      </c>
      <c r="J15" s="38">
        <v>2669</v>
      </c>
      <c r="K15" s="40">
        <v>-0.21243911577369801</v>
      </c>
      <c r="L15" s="53">
        <v>0</v>
      </c>
      <c r="M15" s="47"/>
      <c r="N15" s="47"/>
      <c r="O15" s="36">
        <v>4</v>
      </c>
      <c r="P15" s="37" t="s">
        <v>18</v>
      </c>
      <c r="Q15" s="38">
        <v>19555</v>
      </c>
      <c r="R15" s="39">
        <v>7.1227198554694324E-2</v>
      </c>
      <c r="S15" s="38">
        <v>17023</v>
      </c>
      <c r="T15" s="39">
        <v>6.6317347773579019E-2</v>
      </c>
      <c r="U15" s="40">
        <v>0.14873994008106672</v>
      </c>
      <c r="V15" s="53">
        <v>0</v>
      </c>
    </row>
    <row r="16" spans="2:22" ht="14.45" customHeight="1" thickBot="1" x14ac:dyDescent="0.25">
      <c r="B16" s="31">
        <v>5</v>
      </c>
      <c r="C16" s="32" t="s">
        <v>32</v>
      </c>
      <c r="D16" s="33">
        <v>1837</v>
      </c>
      <c r="E16" s="34">
        <v>6.0044453160750473E-2</v>
      </c>
      <c r="F16" s="33">
        <v>1696</v>
      </c>
      <c r="G16" s="34">
        <v>5.72837504644172E-2</v>
      </c>
      <c r="H16" s="35">
        <v>8.3136792452830122E-2</v>
      </c>
      <c r="I16" s="52">
        <v>2</v>
      </c>
      <c r="J16" s="33">
        <v>1889</v>
      </c>
      <c r="K16" s="35">
        <v>-2.7527792482795133E-2</v>
      </c>
      <c r="L16" s="52">
        <v>1</v>
      </c>
      <c r="M16" s="47"/>
      <c r="N16" s="47"/>
      <c r="O16" s="31">
        <v>5</v>
      </c>
      <c r="P16" s="32" t="s">
        <v>31</v>
      </c>
      <c r="Q16" s="33">
        <v>16612</v>
      </c>
      <c r="R16" s="34">
        <v>6.0507605338306431E-2</v>
      </c>
      <c r="S16" s="33">
        <v>16205</v>
      </c>
      <c r="T16" s="34">
        <v>6.313062448868284E-2</v>
      </c>
      <c r="U16" s="35">
        <v>2.5115705029312041E-2</v>
      </c>
      <c r="V16" s="52">
        <v>0</v>
      </c>
    </row>
    <row r="17" spans="2:22" ht="14.45" customHeight="1" thickBot="1" x14ac:dyDescent="0.25">
      <c r="B17" s="36">
        <v>6</v>
      </c>
      <c r="C17" s="37" t="s">
        <v>31</v>
      </c>
      <c r="D17" s="38">
        <v>1810</v>
      </c>
      <c r="E17" s="39">
        <v>5.9161927175263126E-2</v>
      </c>
      <c r="F17" s="38">
        <v>1792</v>
      </c>
      <c r="G17" s="39">
        <v>6.0526226905799306E-2</v>
      </c>
      <c r="H17" s="40">
        <v>1.0044642857142794E-2</v>
      </c>
      <c r="I17" s="53">
        <v>-1</v>
      </c>
      <c r="J17" s="38">
        <v>2368</v>
      </c>
      <c r="K17" s="40">
        <v>-0.23564189189189189</v>
      </c>
      <c r="L17" s="53">
        <v>-1</v>
      </c>
      <c r="M17" s="47"/>
      <c r="N17" s="47"/>
      <c r="O17" s="36">
        <v>6</v>
      </c>
      <c r="P17" s="37" t="s">
        <v>32</v>
      </c>
      <c r="Q17" s="38">
        <v>15698</v>
      </c>
      <c r="R17" s="39">
        <v>5.71784486275424E-2</v>
      </c>
      <c r="S17" s="38">
        <v>15840</v>
      </c>
      <c r="T17" s="39">
        <v>6.1708675834664384E-2</v>
      </c>
      <c r="U17" s="40">
        <v>-8.964646464646453E-3</v>
      </c>
      <c r="V17" s="53">
        <v>0</v>
      </c>
    </row>
    <row r="18" spans="2:22" ht="14.45" customHeight="1" thickBot="1" x14ac:dyDescent="0.25">
      <c r="B18" s="31">
        <v>7</v>
      </c>
      <c r="C18" s="32" t="s">
        <v>22</v>
      </c>
      <c r="D18" s="33">
        <v>1513</v>
      </c>
      <c r="E18" s="34">
        <v>4.9454141334902266E-2</v>
      </c>
      <c r="F18" s="33">
        <v>994</v>
      </c>
      <c r="G18" s="34">
        <v>3.3573141486810551E-2</v>
      </c>
      <c r="H18" s="35">
        <v>0.52213279678068414</v>
      </c>
      <c r="I18" s="52">
        <v>1</v>
      </c>
      <c r="J18" s="33">
        <v>1767</v>
      </c>
      <c r="K18" s="35">
        <v>-0.14374646293152238</v>
      </c>
      <c r="L18" s="52">
        <v>0</v>
      </c>
      <c r="M18" s="47"/>
      <c r="N18" s="47"/>
      <c r="O18" s="31">
        <v>7</v>
      </c>
      <c r="P18" s="32" t="s">
        <v>22</v>
      </c>
      <c r="Q18" s="33">
        <v>11036</v>
      </c>
      <c r="R18" s="34">
        <v>4.0197563960603762E-2</v>
      </c>
      <c r="S18" s="33">
        <v>10407</v>
      </c>
      <c r="T18" s="34">
        <v>4.054306751334294E-2</v>
      </c>
      <c r="U18" s="35">
        <v>6.0440088402037073E-2</v>
      </c>
      <c r="V18" s="52">
        <v>1</v>
      </c>
    </row>
    <row r="19" spans="2:22" ht="14.45" customHeight="1" thickBot="1" x14ac:dyDescent="0.25">
      <c r="B19" s="36">
        <v>8</v>
      </c>
      <c r="C19" s="37" t="s">
        <v>100</v>
      </c>
      <c r="D19" s="38">
        <v>1079</v>
      </c>
      <c r="E19" s="39">
        <v>3.5268353271883379E-2</v>
      </c>
      <c r="F19" s="38">
        <v>338</v>
      </c>
      <c r="G19" s="39">
        <v>1.1416219137366164E-2</v>
      </c>
      <c r="H19" s="40">
        <v>2.1923076923076925</v>
      </c>
      <c r="I19" s="53">
        <v>14</v>
      </c>
      <c r="J19" s="38">
        <v>895</v>
      </c>
      <c r="K19" s="40">
        <v>0.20558659217877095</v>
      </c>
      <c r="L19" s="53">
        <v>4</v>
      </c>
      <c r="M19" s="47"/>
      <c r="N19" s="47"/>
      <c r="O19" s="36">
        <v>8</v>
      </c>
      <c r="P19" s="37" t="s">
        <v>33</v>
      </c>
      <c r="Q19" s="38">
        <v>9734</v>
      </c>
      <c r="R19" s="39">
        <v>3.5455154729296577E-2</v>
      </c>
      <c r="S19" s="38">
        <v>9563</v>
      </c>
      <c r="T19" s="39">
        <v>3.7255054735283809E-2</v>
      </c>
      <c r="U19" s="40">
        <v>1.7881417965073698E-2</v>
      </c>
      <c r="V19" s="53">
        <v>1</v>
      </c>
    </row>
    <row r="20" spans="2:22" ht="14.45" customHeight="1" thickBot="1" x14ac:dyDescent="0.25">
      <c r="B20" s="31">
        <v>9</v>
      </c>
      <c r="C20" s="32" t="s">
        <v>23</v>
      </c>
      <c r="D20" s="33">
        <v>1011</v>
      </c>
      <c r="E20" s="34">
        <v>3.3045695234359677E-2</v>
      </c>
      <c r="F20" s="33">
        <v>2679</v>
      </c>
      <c r="G20" s="34">
        <v>9.0485358192319384E-2</v>
      </c>
      <c r="H20" s="35">
        <v>-0.62262038073908177</v>
      </c>
      <c r="I20" s="52">
        <v>-6</v>
      </c>
      <c r="J20" s="33">
        <v>1397</v>
      </c>
      <c r="K20" s="35">
        <v>-0.27630637079455977</v>
      </c>
      <c r="L20" s="52">
        <v>-1</v>
      </c>
      <c r="M20" s="47"/>
      <c r="N20" s="47"/>
      <c r="O20" s="31">
        <v>9</v>
      </c>
      <c r="P20" s="32" t="s">
        <v>23</v>
      </c>
      <c r="Q20" s="33">
        <v>9485</v>
      </c>
      <c r="R20" s="34">
        <v>3.4548196281834608E-2</v>
      </c>
      <c r="S20" s="33">
        <v>12762</v>
      </c>
      <c r="T20" s="34">
        <v>4.9717558144064825E-2</v>
      </c>
      <c r="U20" s="35">
        <v>-0.25677793449302622</v>
      </c>
      <c r="V20" s="52">
        <v>-2</v>
      </c>
    </row>
    <row r="21" spans="2:22" ht="14.45" customHeight="1" thickBot="1" x14ac:dyDescent="0.25">
      <c r="B21" s="36">
        <v>10</v>
      </c>
      <c r="C21" s="37" t="s">
        <v>24</v>
      </c>
      <c r="D21" s="38">
        <v>794</v>
      </c>
      <c r="E21" s="39">
        <v>2.5952801202850231E-2</v>
      </c>
      <c r="F21" s="38">
        <v>711</v>
      </c>
      <c r="G21" s="39">
        <v>2.4014591143986221E-2</v>
      </c>
      <c r="H21" s="40">
        <v>0.11673699015471173</v>
      </c>
      <c r="I21" s="53">
        <v>1</v>
      </c>
      <c r="J21" s="38">
        <v>773</v>
      </c>
      <c r="K21" s="40">
        <v>2.7166882276843385E-2</v>
      </c>
      <c r="L21" s="53">
        <v>5</v>
      </c>
      <c r="M21" s="47"/>
      <c r="N21" s="47"/>
      <c r="O21" s="36">
        <v>10</v>
      </c>
      <c r="P21" s="37" t="s">
        <v>24</v>
      </c>
      <c r="Q21" s="38">
        <v>7578</v>
      </c>
      <c r="R21" s="39">
        <v>2.7602132991433066E-2</v>
      </c>
      <c r="S21" s="38">
        <v>8558</v>
      </c>
      <c r="T21" s="39">
        <v>3.3339826249561728E-2</v>
      </c>
      <c r="U21" s="40">
        <v>-0.11451273662070582</v>
      </c>
      <c r="V21" s="53">
        <v>0</v>
      </c>
    </row>
    <row r="22" spans="2:22" ht="14.45" customHeight="1" thickBot="1" x14ac:dyDescent="0.25">
      <c r="B22" s="31">
        <v>11</v>
      </c>
      <c r="C22" s="32" t="s">
        <v>29</v>
      </c>
      <c r="D22" s="33">
        <v>742</v>
      </c>
      <c r="E22" s="34">
        <v>2.4253121527096817E-2</v>
      </c>
      <c r="F22" s="33">
        <v>689</v>
      </c>
      <c r="G22" s="34">
        <v>2.3271523626169487E-2</v>
      </c>
      <c r="H22" s="35">
        <v>7.6923076923076872E-2</v>
      </c>
      <c r="I22" s="52">
        <v>1</v>
      </c>
      <c r="J22" s="33">
        <v>944</v>
      </c>
      <c r="K22" s="35">
        <v>-0.21398305084745761</v>
      </c>
      <c r="L22" s="52">
        <v>0</v>
      </c>
      <c r="M22" s="47"/>
      <c r="N22" s="47"/>
      <c r="O22" s="31">
        <v>11</v>
      </c>
      <c r="P22" s="32" t="s">
        <v>29</v>
      </c>
      <c r="Q22" s="33">
        <v>6310</v>
      </c>
      <c r="R22" s="34">
        <v>2.2983565475843581E-2</v>
      </c>
      <c r="S22" s="33">
        <v>6084</v>
      </c>
      <c r="T22" s="34">
        <v>2.3701741400132457E-2</v>
      </c>
      <c r="U22" s="35">
        <v>3.7146614069690997E-2</v>
      </c>
      <c r="V22" s="52">
        <v>2</v>
      </c>
    </row>
    <row r="23" spans="2:22" ht="14.45" customHeight="1" thickBot="1" x14ac:dyDescent="0.25">
      <c r="B23" s="36">
        <v>12</v>
      </c>
      <c r="C23" s="37" t="s">
        <v>21</v>
      </c>
      <c r="D23" s="38">
        <v>740</v>
      </c>
      <c r="E23" s="39">
        <v>2.4187749231875531E-2</v>
      </c>
      <c r="F23" s="38">
        <v>901</v>
      </c>
      <c r="G23" s="39">
        <v>3.0431992434221636E-2</v>
      </c>
      <c r="H23" s="40">
        <v>-0.17869034406215312</v>
      </c>
      <c r="I23" s="53">
        <v>-3</v>
      </c>
      <c r="J23" s="38">
        <v>829</v>
      </c>
      <c r="K23" s="40">
        <v>-0.10735826296743067</v>
      </c>
      <c r="L23" s="53">
        <v>1</v>
      </c>
      <c r="M23" s="47"/>
      <c r="N23" s="47"/>
      <c r="O23" s="36">
        <v>12</v>
      </c>
      <c r="P23" s="37" t="s">
        <v>27</v>
      </c>
      <c r="Q23" s="38">
        <v>6134</v>
      </c>
      <c r="R23" s="39">
        <v>2.2342502476834315E-2</v>
      </c>
      <c r="S23" s="38">
        <v>5397</v>
      </c>
      <c r="T23" s="39">
        <v>2.1025361330788112E-2</v>
      </c>
      <c r="U23" s="40">
        <v>0.13655734667407815</v>
      </c>
      <c r="V23" s="53">
        <v>3</v>
      </c>
    </row>
    <row r="24" spans="2:22" ht="14.45" customHeight="1" thickBot="1" x14ac:dyDescent="0.25">
      <c r="B24" s="31">
        <v>13</v>
      </c>
      <c r="C24" s="32" t="s">
        <v>96</v>
      </c>
      <c r="D24" s="33">
        <v>703</v>
      </c>
      <c r="E24" s="34">
        <v>2.2978361770281754E-2</v>
      </c>
      <c r="F24" s="33">
        <v>333</v>
      </c>
      <c r="G24" s="34">
        <v>1.1247340156044179E-2</v>
      </c>
      <c r="H24" s="35">
        <v>1.1111111111111112</v>
      </c>
      <c r="I24" s="52">
        <v>10</v>
      </c>
      <c r="J24" s="33">
        <v>783</v>
      </c>
      <c r="K24" s="35">
        <v>-0.10217113665389532</v>
      </c>
      <c r="L24" s="52">
        <v>1</v>
      </c>
      <c r="M24" s="47"/>
      <c r="N24" s="47"/>
      <c r="O24" s="31">
        <v>13</v>
      </c>
      <c r="P24" s="32" t="s">
        <v>77</v>
      </c>
      <c r="Q24" s="33">
        <v>5863</v>
      </c>
      <c r="R24" s="34">
        <v>2.1355411154496184E-2</v>
      </c>
      <c r="S24" s="33">
        <v>5808</v>
      </c>
      <c r="T24" s="34">
        <v>2.2626514472710274E-2</v>
      </c>
      <c r="U24" s="35">
        <v>9.4696969696970168E-3</v>
      </c>
      <c r="V24" s="52">
        <v>1</v>
      </c>
    </row>
    <row r="25" spans="2:22" ht="14.45" customHeight="1" thickBot="1" x14ac:dyDescent="0.25">
      <c r="B25" s="36">
        <v>14</v>
      </c>
      <c r="C25" s="37" t="s">
        <v>27</v>
      </c>
      <c r="D25" s="38">
        <v>631</v>
      </c>
      <c r="E25" s="39">
        <v>2.0624959142315488E-2</v>
      </c>
      <c r="F25" s="38">
        <v>493</v>
      </c>
      <c r="G25" s="39">
        <v>1.6651467558347687E-2</v>
      </c>
      <c r="H25" s="40">
        <v>0.27991886409736311</v>
      </c>
      <c r="I25" s="53">
        <v>1</v>
      </c>
      <c r="J25" s="38">
        <v>1043</v>
      </c>
      <c r="K25" s="40">
        <v>-0.39501438159156277</v>
      </c>
      <c r="L25" s="53">
        <v>-4</v>
      </c>
      <c r="M25" s="47"/>
      <c r="N25" s="47"/>
      <c r="O25" s="36">
        <v>14</v>
      </c>
      <c r="P25" s="37" t="s">
        <v>21</v>
      </c>
      <c r="Q25" s="38">
        <v>5762</v>
      </c>
      <c r="R25" s="39">
        <v>2.0987528410746546E-2</v>
      </c>
      <c r="S25" s="38">
        <v>7747</v>
      </c>
      <c r="T25" s="39">
        <v>3.018037321282481E-2</v>
      </c>
      <c r="U25" s="40">
        <v>-0.25622821737446755</v>
      </c>
      <c r="V25" s="53">
        <v>-3</v>
      </c>
    </row>
    <row r="26" spans="2:22" ht="14.45" customHeight="1" thickBot="1" x14ac:dyDescent="0.25">
      <c r="B26" s="31">
        <v>15</v>
      </c>
      <c r="C26" s="32" t="s">
        <v>77</v>
      </c>
      <c r="D26" s="33">
        <v>629</v>
      </c>
      <c r="E26" s="34">
        <v>2.0559586847094202E-2</v>
      </c>
      <c r="F26" s="33">
        <v>730</v>
      </c>
      <c r="G26" s="34">
        <v>2.4656331273009761E-2</v>
      </c>
      <c r="H26" s="35">
        <v>-0.13835616438356169</v>
      </c>
      <c r="I26" s="52">
        <v>-5</v>
      </c>
      <c r="J26" s="33">
        <v>721</v>
      </c>
      <c r="K26" s="35">
        <v>-0.12760055478502086</v>
      </c>
      <c r="L26" s="52">
        <v>1</v>
      </c>
      <c r="M26" s="47"/>
      <c r="N26" s="47"/>
      <c r="O26" s="31">
        <v>15</v>
      </c>
      <c r="P26" s="32" t="s">
        <v>62</v>
      </c>
      <c r="Q26" s="33">
        <v>5736</v>
      </c>
      <c r="R26" s="34">
        <v>2.0892825922256542E-2</v>
      </c>
      <c r="S26" s="33">
        <v>6941</v>
      </c>
      <c r="T26" s="34">
        <v>2.7040398924773074E-2</v>
      </c>
      <c r="U26" s="35">
        <v>-0.17360610862988046</v>
      </c>
      <c r="V26" s="52">
        <v>-3</v>
      </c>
    </row>
    <row r="27" spans="2:22" ht="14.45" customHeight="1" thickBot="1" x14ac:dyDescent="0.25">
      <c r="B27" s="36">
        <v>16</v>
      </c>
      <c r="C27" s="37" t="s">
        <v>62</v>
      </c>
      <c r="D27" s="38">
        <v>613</v>
      </c>
      <c r="E27" s="39">
        <v>2.0036608485323921E-2</v>
      </c>
      <c r="F27" s="38">
        <v>641</v>
      </c>
      <c r="G27" s="39">
        <v>2.1650285405478434E-2</v>
      </c>
      <c r="H27" s="40">
        <v>-4.3681747269890825E-2</v>
      </c>
      <c r="I27" s="53">
        <v>-3</v>
      </c>
      <c r="J27" s="38">
        <v>614</v>
      </c>
      <c r="K27" s="40">
        <v>-1.6286644951140072E-3</v>
      </c>
      <c r="L27" s="53">
        <v>4</v>
      </c>
      <c r="M27" s="47"/>
      <c r="N27" s="47"/>
      <c r="O27" s="36">
        <v>16</v>
      </c>
      <c r="P27" s="37" t="s">
        <v>100</v>
      </c>
      <c r="Q27" s="38">
        <v>5525</v>
      </c>
      <c r="R27" s="39">
        <v>2.0124278804126115E-2</v>
      </c>
      <c r="S27" s="38">
        <v>1992</v>
      </c>
      <c r="T27" s="39">
        <v>7.7603334761774901E-3</v>
      </c>
      <c r="U27" s="40">
        <v>1.7735943775100402</v>
      </c>
      <c r="V27" s="53">
        <v>11</v>
      </c>
    </row>
    <row r="28" spans="2:22" ht="14.45" customHeight="1" thickBot="1" x14ac:dyDescent="0.25">
      <c r="B28" s="31">
        <v>17</v>
      </c>
      <c r="C28" s="32" t="s">
        <v>33</v>
      </c>
      <c r="D28" s="33">
        <v>602</v>
      </c>
      <c r="E28" s="34">
        <v>1.9677060861606852E-2</v>
      </c>
      <c r="F28" s="33">
        <v>469</v>
      </c>
      <c r="G28" s="34">
        <v>1.5840848448002161E-2</v>
      </c>
      <c r="H28" s="35">
        <v>0.28358208955223874</v>
      </c>
      <c r="I28" s="52">
        <v>0</v>
      </c>
      <c r="J28" s="33">
        <v>1282</v>
      </c>
      <c r="K28" s="35">
        <v>-0.53042121684867394</v>
      </c>
      <c r="L28" s="52">
        <v>-8</v>
      </c>
      <c r="M28" s="47"/>
      <c r="N28" s="47"/>
      <c r="O28" s="31">
        <v>17</v>
      </c>
      <c r="P28" s="32" t="s">
        <v>96</v>
      </c>
      <c r="Q28" s="33">
        <v>5519</v>
      </c>
      <c r="R28" s="34">
        <v>2.0102424383705342E-2</v>
      </c>
      <c r="S28" s="33">
        <v>2110</v>
      </c>
      <c r="T28" s="34">
        <v>8.2200319451478428E-3</v>
      </c>
      <c r="U28" s="35">
        <v>1.6156398104265404</v>
      </c>
      <c r="V28" s="52">
        <v>5</v>
      </c>
    </row>
    <row r="29" spans="2:22" ht="14.45" customHeight="1" thickBot="1" x14ac:dyDescent="0.25">
      <c r="B29" s="36">
        <v>18</v>
      </c>
      <c r="C29" s="37" t="s">
        <v>99</v>
      </c>
      <c r="D29" s="38">
        <v>587</v>
      </c>
      <c r="E29" s="39">
        <v>1.918676864744721E-2</v>
      </c>
      <c r="F29" s="38">
        <v>373</v>
      </c>
      <c r="G29" s="39">
        <v>1.2598372006620055E-2</v>
      </c>
      <c r="H29" s="40">
        <v>0.57372654155495972</v>
      </c>
      <c r="I29" s="53">
        <v>1</v>
      </c>
      <c r="J29" s="38">
        <v>628</v>
      </c>
      <c r="K29" s="40">
        <v>-6.5286624203821697E-2</v>
      </c>
      <c r="L29" s="53">
        <v>1</v>
      </c>
      <c r="M29" s="47"/>
      <c r="N29" s="47"/>
      <c r="O29" s="36">
        <v>18</v>
      </c>
      <c r="P29" s="37" t="s">
        <v>25</v>
      </c>
      <c r="Q29" s="38">
        <v>4921</v>
      </c>
      <c r="R29" s="39">
        <v>1.7924267148435223E-2</v>
      </c>
      <c r="S29" s="38">
        <v>4683</v>
      </c>
      <c r="T29" s="39">
        <v>1.824379601854377E-2</v>
      </c>
      <c r="U29" s="40">
        <v>5.0822122571001493E-2</v>
      </c>
      <c r="V29" s="53">
        <v>-2</v>
      </c>
    </row>
    <row r="30" spans="2:22" ht="14.45" customHeight="1" thickBot="1" x14ac:dyDescent="0.25">
      <c r="B30" s="31">
        <v>19</v>
      </c>
      <c r="C30" s="32" t="s">
        <v>101</v>
      </c>
      <c r="D30" s="33">
        <v>564</v>
      </c>
      <c r="E30" s="34">
        <v>1.8434987252402432E-2</v>
      </c>
      <c r="F30" s="33">
        <v>59</v>
      </c>
      <c r="G30" s="34">
        <v>1.9927719795994189E-3</v>
      </c>
      <c r="H30" s="35">
        <v>8.5593220338983045</v>
      </c>
      <c r="I30" s="52">
        <v>20</v>
      </c>
      <c r="J30" s="33">
        <v>635</v>
      </c>
      <c r="K30" s="35">
        <v>-0.1118110236220472</v>
      </c>
      <c r="L30" s="52">
        <v>-1</v>
      </c>
      <c r="O30" s="31">
        <v>19</v>
      </c>
      <c r="P30" s="32" t="s">
        <v>81</v>
      </c>
      <c r="Q30" s="33">
        <v>4573</v>
      </c>
      <c r="R30" s="34">
        <v>1.6656710764030538E-2</v>
      </c>
      <c r="S30" s="33">
        <v>3232</v>
      </c>
      <c r="T30" s="34">
        <v>1.2591063150103237E-2</v>
      </c>
      <c r="U30" s="35">
        <v>0.41491336633663356</v>
      </c>
      <c r="V30" s="52">
        <v>0</v>
      </c>
    </row>
    <row r="31" spans="2:22" ht="14.45" customHeight="1" thickBot="1" x14ac:dyDescent="0.25">
      <c r="B31" s="36">
        <v>20</v>
      </c>
      <c r="C31" s="37" t="s">
        <v>20</v>
      </c>
      <c r="D31" s="38">
        <v>488</v>
      </c>
      <c r="E31" s="39">
        <v>1.5950840033993594E-2</v>
      </c>
      <c r="F31" s="38">
        <v>491</v>
      </c>
      <c r="G31" s="39">
        <v>1.6583915965818895E-2</v>
      </c>
      <c r="H31" s="40">
        <v>-6.109979633401208E-3</v>
      </c>
      <c r="I31" s="53">
        <v>-4</v>
      </c>
      <c r="J31" s="38">
        <v>601</v>
      </c>
      <c r="K31" s="40">
        <v>-0.18801996672212984</v>
      </c>
      <c r="L31" s="53">
        <v>1</v>
      </c>
      <c r="O31" s="36">
        <v>20</v>
      </c>
      <c r="P31" s="37" t="s">
        <v>20</v>
      </c>
      <c r="Q31" s="38">
        <v>4057</v>
      </c>
      <c r="R31" s="39">
        <v>1.4777230607844281E-2</v>
      </c>
      <c r="S31" s="38">
        <v>4322</v>
      </c>
      <c r="T31" s="39">
        <v>1.683743036347345E-2</v>
      </c>
      <c r="U31" s="40">
        <v>-6.1314206385932435E-2</v>
      </c>
      <c r="V31" s="53">
        <v>-3</v>
      </c>
    </row>
    <row r="32" spans="2:22" ht="14.45" customHeight="1" thickBot="1" x14ac:dyDescent="0.25">
      <c r="B32" s="72" t="s">
        <v>40</v>
      </c>
      <c r="C32" s="73"/>
      <c r="D32" s="41">
        <f>SUM(D12:D31)</f>
        <v>26848</v>
      </c>
      <c r="E32" s="42">
        <f>D32/D34</f>
        <v>0.87755769105053283</v>
      </c>
      <c r="F32" s="41">
        <f>SUM(F12:F31)</f>
        <v>25248</v>
      </c>
      <c r="G32" s="42">
        <f>F32/F34</f>
        <v>0.85277130408349378</v>
      </c>
      <c r="H32" s="43">
        <f>D32/F32-1</f>
        <v>6.3371356147021496E-2</v>
      </c>
      <c r="I32" s="54"/>
      <c r="J32" s="41">
        <f>SUM(J12:J31)</f>
        <v>32630</v>
      </c>
      <c r="K32" s="42">
        <f>D32/J32-1</f>
        <v>-0.17719889672080902</v>
      </c>
      <c r="L32" s="41"/>
      <c r="O32" s="72" t="s">
        <v>40</v>
      </c>
      <c r="P32" s="73"/>
      <c r="Q32" s="41">
        <f>SUM(Q12:Q31)</f>
        <v>236186</v>
      </c>
      <c r="R32" s="42">
        <f>Q32/Q34</f>
        <v>0.86028469025001453</v>
      </c>
      <c r="S32" s="41">
        <f>SUM(S12:S31)</f>
        <v>227419</v>
      </c>
      <c r="T32" s="42">
        <f>S32/S34</f>
        <v>0.88596750944719316</v>
      </c>
      <c r="U32" s="43">
        <f>Q32/S32-1</f>
        <v>3.8549989226933645E-2</v>
      </c>
      <c r="V32" s="54"/>
    </row>
    <row r="33" spans="2:22" ht="14.45" customHeight="1" thickBot="1" x14ac:dyDescent="0.25">
      <c r="B33" s="72" t="s">
        <v>12</v>
      </c>
      <c r="C33" s="73"/>
      <c r="D33" s="41">
        <f>D34-SUM(D12:D31)</f>
        <v>3746</v>
      </c>
      <c r="E33" s="42">
        <f>D33/D34</f>
        <v>0.12244230894946721</v>
      </c>
      <c r="F33" s="41">
        <f>F34-SUM(F12:F31)</f>
        <v>4359</v>
      </c>
      <c r="G33" s="42">
        <f>F33/F34</f>
        <v>0.14722869591650622</v>
      </c>
      <c r="H33" s="43">
        <f>D33/F33-1</f>
        <v>-0.14062858453773797</v>
      </c>
      <c r="I33" s="54"/>
      <c r="J33" s="41">
        <f>J34-SUM(J12:J31)</f>
        <v>5281</v>
      </c>
      <c r="K33" s="42">
        <f>D33/J33-1</f>
        <v>-0.29066464684718807</v>
      </c>
      <c r="L33" s="41"/>
      <c r="O33" s="72" t="s">
        <v>12</v>
      </c>
      <c r="P33" s="73"/>
      <c r="Q33" s="41">
        <f>Q34-SUM(Q12:Q31)</f>
        <v>38358</v>
      </c>
      <c r="R33" s="42">
        <f>Q33/Q34</f>
        <v>0.13971530974998542</v>
      </c>
      <c r="S33" s="41">
        <f>S34-SUM(S12:S31)</f>
        <v>29271</v>
      </c>
      <c r="T33" s="42">
        <f>S33/S34</f>
        <v>0.11403249055280688</v>
      </c>
      <c r="U33" s="43">
        <f>Q33/S33-1</f>
        <v>0.31044378394998473</v>
      </c>
      <c r="V33" s="54"/>
    </row>
    <row r="34" spans="2:22" ht="14.45" customHeight="1" thickBot="1" x14ac:dyDescent="0.25">
      <c r="B34" s="70" t="s">
        <v>34</v>
      </c>
      <c r="C34" s="71"/>
      <c r="D34" s="44">
        <v>30594</v>
      </c>
      <c r="E34" s="45">
        <v>1</v>
      </c>
      <c r="F34" s="44">
        <v>29607</v>
      </c>
      <c r="G34" s="45">
        <v>0.97250650184078102</v>
      </c>
      <c r="H34" s="46">
        <v>3.3336710912959866E-2</v>
      </c>
      <c r="I34" s="56"/>
      <c r="J34" s="44">
        <v>37911</v>
      </c>
      <c r="K34" s="46">
        <v>-0.1930046688296273</v>
      </c>
      <c r="L34" s="44"/>
      <c r="M34" s="47"/>
      <c r="N34" s="47"/>
      <c r="O34" s="70" t="s">
        <v>34</v>
      </c>
      <c r="P34" s="71"/>
      <c r="Q34" s="44">
        <v>274544</v>
      </c>
      <c r="R34" s="45">
        <v>1</v>
      </c>
      <c r="S34" s="44">
        <v>256690</v>
      </c>
      <c r="T34" s="45">
        <v>1</v>
      </c>
      <c r="U34" s="46">
        <v>6.9554715805056677E-2</v>
      </c>
      <c r="V34" s="56"/>
    </row>
    <row r="35" spans="2:22" ht="14.45" customHeight="1" x14ac:dyDescent="0.2">
      <c r="B35" s="48" t="s">
        <v>68</v>
      </c>
      <c r="O35" s="48" t="s">
        <v>68</v>
      </c>
    </row>
    <row r="36" spans="2:22" x14ac:dyDescent="0.2">
      <c r="B36" s="49" t="s">
        <v>67</v>
      </c>
      <c r="O36" s="49" t="s">
        <v>67</v>
      </c>
    </row>
    <row r="39" spans="2:22" ht="15" customHeight="1" x14ac:dyDescent="0.2">
      <c r="O39" s="102" t="s">
        <v>133</v>
      </c>
      <c r="P39" s="102"/>
      <c r="Q39" s="102"/>
      <c r="R39" s="102"/>
      <c r="S39" s="102"/>
      <c r="T39" s="102"/>
      <c r="U39" s="102"/>
      <c r="V39" s="102"/>
    </row>
    <row r="40" spans="2:22" ht="15" customHeight="1" x14ac:dyDescent="0.2">
      <c r="B40" s="91" t="s">
        <v>187</v>
      </c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47"/>
      <c r="N40" s="50"/>
      <c r="O40" s="102"/>
      <c r="P40" s="102"/>
      <c r="Q40" s="102"/>
      <c r="R40" s="102"/>
      <c r="S40" s="102"/>
      <c r="T40" s="102"/>
      <c r="U40" s="102"/>
      <c r="V40" s="102"/>
    </row>
    <row r="41" spans="2:22" x14ac:dyDescent="0.2">
      <c r="B41" s="100" t="s">
        <v>188</v>
      </c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47"/>
      <c r="N41" s="50"/>
      <c r="O41" s="100" t="s">
        <v>129</v>
      </c>
      <c r="P41" s="100"/>
      <c r="Q41" s="100"/>
      <c r="R41" s="100"/>
      <c r="S41" s="100"/>
      <c r="T41" s="100"/>
      <c r="U41" s="100"/>
      <c r="V41" s="100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58"/>
      <c r="P42" s="58"/>
      <c r="Q42" s="58"/>
      <c r="R42" s="58"/>
      <c r="S42" s="58"/>
      <c r="T42" s="58"/>
      <c r="U42" s="58"/>
      <c r="V42" s="24" t="s">
        <v>4</v>
      </c>
    </row>
    <row r="43" spans="2:22" ht="15" customHeight="1" x14ac:dyDescent="0.2">
      <c r="B43" s="74" t="s">
        <v>0</v>
      </c>
      <c r="C43" s="76" t="s">
        <v>39</v>
      </c>
      <c r="D43" s="78" t="s">
        <v>170</v>
      </c>
      <c r="E43" s="79"/>
      <c r="F43" s="79"/>
      <c r="G43" s="79"/>
      <c r="H43" s="79"/>
      <c r="I43" s="80"/>
      <c r="J43" s="78" t="s">
        <v>163</v>
      </c>
      <c r="K43" s="79"/>
      <c r="L43" s="80"/>
      <c r="M43" s="47"/>
      <c r="N43" s="47"/>
      <c r="O43" s="74" t="s">
        <v>0</v>
      </c>
      <c r="P43" s="76" t="s">
        <v>39</v>
      </c>
      <c r="Q43" s="78" t="s">
        <v>168</v>
      </c>
      <c r="R43" s="79"/>
      <c r="S43" s="79"/>
      <c r="T43" s="79"/>
      <c r="U43" s="79"/>
      <c r="V43" s="80"/>
    </row>
    <row r="44" spans="2:22" ht="15" customHeight="1" thickBot="1" x14ac:dyDescent="0.25">
      <c r="B44" s="75"/>
      <c r="C44" s="77"/>
      <c r="D44" s="96" t="s">
        <v>171</v>
      </c>
      <c r="E44" s="97"/>
      <c r="F44" s="97"/>
      <c r="G44" s="97"/>
      <c r="H44" s="97"/>
      <c r="I44" s="98"/>
      <c r="J44" s="96" t="s">
        <v>164</v>
      </c>
      <c r="K44" s="97"/>
      <c r="L44" s="98"/>
      <c r="M44" s="47"/>
      <c r="N44" s="47"/>
      <c r="O44" s="75"/>
      <c r="P44" s="77"/>
      <c r="Q44" s="96" t="s">
        <v>169</v>
      </c>
      <c r="R44" s="97"/>
      <c r="S44" s="97"/>
      <c r="T44" s="97"/>
      <c r="U44" s="97"/>
      <c r="V44" s="98"/>
    </row>
    <row r="45" spans="2:22" ht="15" customHeight="1" x14ac:dyDescent="0.2">
      <c r="B45" s="75"/>
      <c r="C45" s="77"/>
      <c r="D45" s="81">
        <v>2026</v>
      </c>
      <c r="E45" s="82"/>
      <c r="F45" s="81">
        <v>2025</v>
      </c>
      <c r="G45" s="82"/>
      <c r="H45" s="85" t="s">
        <v>5</v>
      </c>
      <c r="I45" s="85" t="s">
        <v>42</v>
      </c>
      <c r="J45" s="85">
        <v>2026</v>
      </c>
      <c r="K45" s="85" t="s">
        <v>172</v>
      </c>
      <c r="L45" s="87" t="s">
        <v>174</v>
      </c>
      <c r="M45" s="47"/>
      <c r="N45" s="47"/>
      <c r="O45" s="75"/>
      <c r="P45" s="77"/>
      <c r="Q45" s="81">
        <v>2026</v>
      </c>
      <c r="R45" s="82"/>
      <c r="S45" s="81">
        <v>2025</v>
      </c>
      <c r="T45" s="82"/>
      <c r="U45" s="85" t="s">
        <v>5</v>
      </c>
      <c r="V45" s="87" t="s">
        <v>63</v>
      </c>
    </row>
    <row r="46" spans="2:22" ht="15" customHeight="1" thickBot="1" x14ac:dyDescent="0.25">
      <c r="B46" s="89" t="s">
        <v>6</v>
      </c>
      <c r="C46" s="92" t="s">
        <v>39</v>
      </c>
      <c r="D46" s="83"/>
      <c r="E46" s="84"/>
      <c r="F46" s="83"/>
      <c r="G46" s="84"/>
      <c r="H46" s="86"/>
      <c r="I46" s="86"/>
      <c r="J46" s="86"/>
      <c r="K46" s="86"/>
      <c r="L46" s="88"/>
      <c r="M46" s="47"/>
      <c r="N46" s="47"/>
      <c r="O46" s="89" t="s">
        <v>6</v>
      </c>
      <c r="P46" s="92" t="s">
        <v>39</v>
      </c>
      <c r="Q46" s="83"/>
      <c r="R46" s="84"/>
      <c r="S46" s="83"/>
      <c r="T46" s="84"/>
      <c r="U46" s="86"/>
      <c r="V46" s="88"/>
    </row>
    <row r="47" spans="2:22" ht="15" customHeight="1" x14ac:dyDescent="0.2">
      <c r="B47" s="89"/>
      <c r="C47" s="92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43</v>
      </c>
      <c r="J47" s="94" t="s">
        <v>8</v>
      </c>
      <c r="K47" s="94" t="s">
        <v>173</v>
      </c>
      <c r="L47" s="68" t="s">
        <v>175</v>
      </c>
      <c r="M47" s="47"/>
      <c r="N47" s="47"/>
      <c r="O47" s="89"/>
      <c r="P47" s="92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68" t="s">
        <v>64</v>
      </c>
    </row>
    <row r="48" spans="2:22" ht="15" customHeight="1" thickBot="1" x14ac:dyDescent="0.25">
      <c r="B48" s="90"/>
      <c r="C48" s="93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69"/>
      <c r="M48" s="47"/>
      <c r="N48" s="47"/>
      <c r="O48" s="90"/>
      <c r="P48" s="93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69"/>
    </row>
    <row r="49" spans="2:22" ht="15" thickBot="1" x14ac:dyDescent="0.25">
      <c r="B49" s="31">
        <v>1</v>
      </c>
      <c r="C49" s="32" t="s">
        <v>45</v>
      </c>
      <c r="D49" s="33">
        <v>1867</v>
      </c>
      <c r="E49" s="34">
        <v>6.1025037589069756E-2</v>
      </c>
      <c r="F49" s="33">
        <v>1778</v>
      </c>
      <c r="G49" s="34">
        <v>6.0053365758097749E-2</v>
      </c>
      <c r="H49" s="35">
        <v>5.0056242969628739E-2</v>
      </c>
      <c r="I49" s="52">
        <v>0</v>
      </c>
      <c r="J49" s="33">
        <v>1906</v>
      </c>
      <c r="K49" s="35">
        <v>-2.0461699895068186E-2</v>
      </c>
      <c r="L49" s="52">
        <v>0</v>
      </c>
      <c r="M49" s="47"/>
      <c r="N49" s="47"/>
      <c r="O49" s="31">
        <v>1</v>
      </c>
      <c r="P49" s="32" t="s">
        <v>45</v>
      </c>
      <c r="Q49" s="33">
        <v>14008</v>
      </c>
      <c r="R49" s="34">
        <v>5.1022786875692054E-2</v>
      </c>
      <c r="S49" s="33">
        <v>14040</v>
      </c>
      <c r="T49" s="34">
        <v>5.4696326307997971E-2</v>
      </c>
      <c r="U49" s="35">
        <v>-2.2792022792023081E-3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948</v>
      </c>
      <c r="E50" s="39">
        <v>3.0986467934889194E-2</v>
      </c>
      <c r="F50" s="38">
        <v>1051</v>
      </c>
      <c r="G50" s="39">
        <v>3.5498361873881175E-2</v>
      </c>
      <c r="H50" s="40">
        <v>-9.8001902949571784E-2</v>
      </c>
      <c r="I50" s="53">
        <v>1</v>
      </c>
      <c r="J50" s="38">
        <v>1882</v>
      </c>
      <c r="K50" s="40">
        <v>-0.49628055260361315</v>
      </c>
      <c r="L50" s="53">
        <v>0</v>
      </c>
      <c r="M50" s="47"/>
      <c r="N50" s="47"/>
      <c r="O50" s="36">
        <v>2</v>
      </c>
      <c r="P50" s="37" t="s">
        <v>35</v>
      </c>
      <c r="Q50" s="38">
        <v>12533</v>
      </c>
      <c r="R50" s="39">
        <v>4.5650241855585992E-2</v>
      </c>
      <c r="S50" s="38">
        <v>11113</v>
      </c>
      <c r="T50" s="39">
        <v>4.3293466827690988E-2</v>
      </c>
      <c r="U50" s="40">
        <v>0.12777827769279226</v>
      </c>
      <c r="V50" s="53">
        <v>0</v>
      </c>
    </row>
    <row r="51" spans="2:22" ht="15" thickBot="1" x14ac:dyDescent="0.25">
      <c r="B51" s="31">
        <v>3</v>
      </c>
      <c r="C51" s="32" t="s">
        <v>37</v>
      </c>
      <c r="D51" s="33">
        <v>830</v>
      </c>
      <c r="E51" s="34">
        <v>2.7129502516833368E-2</v>
      </c>
      <c r="F51" s="33">
        <v>568</v>
      </c>
      <c r="G51" s="34">
        <v>1.9184652278177457E-2</v>
      </c>
      <c r="H51" s="35">
        <v>0.46126760563380276</v>
      </c>
      <c r="I51" s="52">
        <v>1</v>
      </c>
      <c r="J51" s="33">
        <v>936</v>
      </c>
      <c r="K51" s="35">
        <v>-0.11324786324786329</v>
      </c>
      <c r="L51" s="52">
        <v>1</v>
      </c>
      <c r="M51" s="47"/>
      <c r="N51" s="47"/>
      <c r="O51" s="31">
        <v>3</v>
      </c>
      <c r="P51" s="32" t="s">
        <v>38</v>
      </c>
      <c r="Q51" s="33">
        <v>5445</v>
      </c>
      <c r="R51" s="34">
        <v>1.9832886531849177E-2</v>
      </c>
      <c r="S51" s="33">
        <v>3915</v>
      </c>
      <c r="T51" s="34">
        <v>1.5251860220499435E-2</v>
      </c>
      <c r="U51" s="35">
        <v>0.39080459770114939</v>
      </c>
      <c r="V51" s="52">
        <v>6</v>
      </c>
    </row>
    <row r="52" spans="2:22" ht="15" thickBot="1" x14ac:dyDescent="0.25">
      <c r="B52" s="36">
        <v>4</v>
      </c>
      <c r="C52" s="37" t="s">
        <v>38</v>
      </c>
      <c r="D52" s="38">
        <v>680</v>
      </c>
      <c r="E52" s="39">
        <v>2.2226580375236976E-2</v>
      </c>
      <c r="F52" s="38">
        <v>378</v>
      </c>
      <c r="G52" s="39">
        <v>1.2767250987942041E-2</v>
      </c>
      <c r="H52" s="40">
        <v>0.79894179894179884</v>
      </c>
      <c r="I52" s="53">
        <v>9</v>
      </c>
      <c r="J52" s="38">
        <v>953</v>
      </c>
      <c r="K52" s="40">
        <v>-0.28646379853095483</v>
      </c>
      <c r="L52" s="53">
        <v>-1</v>
      </c>
      <c r="M52" s="47"/>
      <c r="N52" s="47"/>
      <c r="O52" s="36">
        <v>4</v>
      </c>
      <c r="P52" s="37" t="s">
        <v>72</v>
      </c>
      <c r="Q52" s="38">
        <v>5239</v>
      </c>
      <c r="R52" s="39">
        <v>1.9082551430736058E-2</v>
      </c>
      <c r="S52" s="38">
        <v>4632</v>
      </c>
      <c r="T52" s="39">
        <v>1.8045112781954888E-2</v>
      </c>
      <c r="U52" s="40">
        <v>0.13104490500863553</v>
      </c>
      <c r="V52" s="53">
        <v>2</v>
      </c>
    </row>
    <row r="53" spans="2:22" ht="15" thickBot="1" x14ac:dyDescent="0.25">
      <c r="B53" s="31">
        <v>5</v>
      </c>
      <c r="C53" s="32" t="s">
        <v>95</v>
      </c>
      <c r="D53" s="33">
        <v>573</v>
      </c>
      <c r="E53" s="34">
        <v>1.8729162580898216E-2</v>
      </c>
      <c r="F53" s="33">
        <v>397</v>
      </c>
      <c r="G53" s="34">
        <v>1.3408991116965582E-2</v>
      </c>
      <c r="H53" s="35">
        <v>0.4433249370277077</v>
      </c>
      <c r="I53" s="52">
        <v>5</v>
      </c>
      <c r="J53" s="33">
        <v>606</v>
      </c>
      <c r="K53" s="35">
        <v>-5.4455445544554504E-2</v>
      </c>
      <c r="L53" s="52">
        <v>6</v>
      </c>
      <c r="M53" s="47"/>
      <c r="N53" s="47"/>
      <c r="O53" s="31">
        <v>5</v>
      </c>
      <c r="P53" s="32" t="s">
        <v>37</v>
      </c>
      <c r="Q53" s="33">
        <v>5235</v>
      </c>
      <c r="R53" s="34">
        <v>1.9067981817122211E-2</v>
      </c>
      <c r="S53" s="33">
        <v>5016</v>
      </c>
      <c r="T53" s="34">
        <v>1.9541080680977055E-2</v>
      </c>
      <c r="U53" s="35">
        <v>4.3660287081339622E-2</v>
      </c>
      <c r="V53" s="52">
        <v>0</v>
      </c>
    </row>
    <row r="54" spans="2:22" ht="15" thickBot="1" x14ac:dyDescent="0.25">
      <c r="B54" s="36">
        <v>6</v>
      </c>
      <c r="C54" s="37" t="s">
        <v>91</v>
      </c>
      <c r="D54" s="38">
        <v>521</v>
      </c>
      <c r="E54" s="39">
        <v>1.7029482905144798E-2</v>
      </c>
      <c r="F54" s="38">
        <v>294</v>
      </c>
      <c r="G54" s="39">
        <v>9.9300841017326991E-3</v>
      </c>
      <c r="H54" s="40">
        <v>0.77210884353741505</v>
      </c>
      <c r="I54" s="53">
        <v>19</v>
      </c>
      <c r="J54" s="38">
        <v>465</v>
      </c>
      <c r="K54" s="40">
        <v>0.12043010752688166</v>
      </c>
      <c r="L54" s="53">
        <v>11</v>
      </c>
      <c r="M54" s="47"/>
      <c r="N54" s="47"/>
      <c r="O54" s="36">
        <v>6</v>
      </c>
      <c r="P54" s="37" t="s">
        <v>70</v>
      </c>
      <c r="Q54" s="38">
        <v>5090</v>
      </c>
      <c r="R54" s="39">
        <v>1.8539833323620258E-2</v>
      </c>
      <c r="S54" s="38">
        <v>4193</v>
      </c>
      <c r="T54" s="39">
        <v>1.633487864739569E-2</v>
      </c>
      <c r="U54" s="40">
        <v>0.21392797519675644</v>
      </c>
      <c r="V54" s="53">
        <v>2</v>
      </c>
    </row>
    <row r="55" spans="2:22" ht="15" thickBot="1" x14ac:dyDescent="0.25">
      <c r="B55" s="31">
        <v>7</v>
      </c>
      <c r="C55" s="32" t="s">
        <v>79</v>
      </c>
      <c r="D55" s="33">
        <v>502</v>
      </c>
      <c r="E55" s="34">
        <v>1.6408446100542592E-2</v>
      </c>
      <c r="F55" s="33">
        <v>503</v>
      </c>
      <c r="G55" s="34">
        <v>1.6989225520991656E-2</v>
      </c>
      <c r="H55" s="35">
        <v>-1.9880715705765661E-3</v>
      </c>
      <c r="I55" s="52">
        <v>0</v>
      </c>
      <c r="J55" s="33">
        <v>638</v>
      </c>
      <c r="K55" s="35">
        <v>-0.21316614420062696</v>
      </c>
      <c r="L55" s="52">
        <v>1</v>
      </c>
      <c r="M55" s="47"/>
      <c r="N55" s="47"/>
      <c r="O55" s="31">
        <v>7</v>
      </c>
      <c r="P55" s="32" t="s">
        <v>41</v>
      </c>
      <c r="Q55" s="33">
        <v>4885</v>
      </c>
      <c r="R55" s="34">
        <v>1.77931406259106E-2</v>
      </c>
      <c r="S55" s="33">
        <v>4515</v>
      </c>
      <c r="T55" s="34">
        <v>1.7589310062721571E-2</v>
      </c>
      <c r="U55" s="35">
        <v>8.1949058693244758E-2</v>
      </c>
      <c r="V55" s="52">
        <v>0</v>
      </c>
    </row>
    <row r="56" spans="2:22" ht="15" thickBot="1" x14ac:dyDescent="0.25">
      <c r="B56" s="36">
        <v>8</v>
      </c>
      <c r="C56" s="37" t="s">
        <v>70</v>
      </c>
      <c r="D56" s="38">
        <v>488</v>
      </c>
      <c r="E56" s="39">
        <v>1.5950840033993594E-2</v>
      </c>
      <c r="F56" s="38">
        <v>519</v>
      </c>
      <c r="G56" s="39">
        <v>1.7529638261222009E-2</v>
      </c>
      <c r="H56" s="40">
        <v>-5.9730250481695557E-2</v>
      </c>
      <c r="I56" s="53">
        <v>-2</v>
      </c>
      <c r="J56" s="38">
        <v>859</v>
      </c>
      <c r="K56" s="40">
        <v>-0.43189755529685681</v>
      </c>
      <c r="L56" s="53">
        <v>-3</v>
      </c>
      <c r="M56" s="47"/>
      <c r="N56" s="47"/>
      <c r="O56" s="36">
        <v>8</v>
      </c>
      <c r="P56" s="37" t="s">
        <v>46</v>
      </c>
      <c r="Q56" s="38">
        <v>4577</v>
      </c>
      <c r="R56" s="39">
        <v>1.6671280377644385E-2</v>
      </c>
      <c r="S56" s="38">
        <v>5557</v>
      </c>
      <c r="T56" s="39">
        <v>2.1648681288714014E-2</v>
      </c>
      <c r="U56" s="40">
        <v>-0.17635414792154036</v>
      </c>
      <c r="V56" s="53">
        <v>-5</v>
      </c>
    </row>
    <row r="57" spans="2:22" ht="15" thickBot="1" x14ac:dyDescent="0.25">
      <c r="B57" s="31">
        <v>9</v>
      </c>
      <c r="C57" s="32" t="s">
        <v>41</v>
      </c>
      <c r="D57" s="33">
        <v>487</v>
      </c>
      <c r="E57" s="34">
        <v>1.5918153886382951E-2</v>
      </c>
      <c r="F57" s="33">
        <v>330</v>
      </c>
      <c r="G57" s="34">
        <v>1.1146012767250989E-2</v>
      </c>
      <c r="H57" s="35">
        <v>0.47575757575757582</v>
      </c>
      <c r="I57" s="52">
        <v>11</v>
      </c>
      <c r="J57" s="33">
        <v>680</v>
      </c>
      <c r="K57" s="35">
        <v>-0.2838235294117647</v>
      </c>
      <c r="L57" s="52">
        <v>-3</v>
      </c>
      <c r="M57" s="47"/>
      <c r="N57" s="47"/>
      <c r="O57" s="31">
        <v>9</v>
      </c>
      <c r="P57" s="32" t="s">
        <v>79</v>
      </c>
      <c r="Q57" s="33">
        <v>4512</v>
      </c>
      <c r="R57" s="34">
        <v>1.6434524156419373E-2</v>
      </c>
      <c r="S57" s="33">
        <v>3876</v>
      </c>
      <c r="T57" s="34">
        <v>1.5099925980754996E-2</v>
      </c>
      <c r="U57" s="35">
        <v>0.16408668730650144</v>
      </c>
      <c r="V57" s="52">
        <v>1</v>
      </c>
    </row>
    <row r="58" spans="2:22" ht="15" thickBot="1" x14ac:dyDescent="0.25">
      <c r="B58" s="36">
        <v>10</v>
      </c>
      <c r="C58" s="37" t="s">
        <v>54</v>
      </c>
      <c r="D58" s="38">
        <v>472</v>
      </c>
      <c r="E58" s="39">
        <v>1.5427861672223311E-2</v>
      </c>
      <c r="F58" s="38">
        <v>556</v>
      </c>
      <c r="G58" s="39">
        <v>1.8779342723004695E-2</v>
      </c>
      <c r="H58" s="40">
        <v>-0.15107913669064743</v>
      </c>
      <c r="I58" s="53">
        <v>-5</v>
      </c>
      <c r="J58" s="38">
        <v>632</v>
      </c>
      <c r="K58" s="40">
        <v>-0.25316455696202533</v>
      </c>
      <c r="L58" s="53">
        <v>-1</v>
      </c>
      <c r="M58" s="47"/>
      <c r="N58" s="47"/>
      <c r="O58" s="36">
        <v>10</v>
      </c>
      <c r="P58" s="37" t="s">
        <v>54</v>
      </c>
      <c r="Q58" s="38">
        <v>4411</v>
      </c>
      <c r="R58" s="39">
        <v>1.6066641412669735E-2</v>
      </c>
      <c r="S58" s="38">
        <v>5076</v>
      </c>
      <c r="T58" s="39">
        <v>1.9774825665199267E-2</v>
      </c>
      <c r="U58" s="40">
        <v>-0.13100866824271085</v>
      </c>
      <c r="V58" s="53">
        <v>-6</v>
      </c>
    </row>
    <row r="59" spans="2:22" ht="15" thickBot="1" x14ac:dyDescent="0.25">
      <c r="B59" s="31">
        <v>11</v>
      </c>
      <c r="C59" s="32" t="s">
        <v>46</v>
      </c>
      <c r="D59" s="33">
        <v>453</v>
      </c>
      <c r="E59" s="34">
        <v>1.4806824867621101E-2</v>
      </c>
      <c r="F59" s="33">
        <v>1673</v>
      </c>
      <c r="G59" s="34">
        <v>5.6506907150336072E-2</v>
      </c>
      <c r="H59" s="35">
        <v>-0.72922893006575018</v>
      </c>
      <c r="I59" s="52">
        <v>-9</v>
      </c>
      <c r="J59" s="33">
        <v>594</v>
      </c>
      <c r="K59" s="35">
        <v>-0.23737373737373735</v>
      </c>
      <c r="L59" s="52">
        <v>2</v>
      </c>
      <c r="M59" s="47"/>
      <c r="N59" s="47"/>
      <c r="O59" s="31">
        <v>11</v>
      </c>
      <c r="P59" s="32" t="s">
        <v>83</v>
      </c>
      <c r="Q59" s="33">
        <v>4209</v>
      </c>
      <c r="R59" s="34">
        <v>1.5330875925170465E-2</v>
      </c>
      <c r="S59" s="33">
        <v>3416</v>
      </c>
      <c r="T59" s="34">
        <v>1.3307881101718025E-2</v>
      </c>
      <c r="U59" s="35">
        <v>0.23214285714285721</v>
      </c>
      <c r="V59" s="52">
        <v>1</v>
      </c>
    </row>
    <row r="60" spans="2:22" ht="15" thickBot="1" x14ac:dyDescent="0.25">
      <c r="B60" s="36">
        <v>12</v>
      </c>
      <c r="C60" s="37" t="s">
        <v>189</v>
      </c>
      <c r="D60" s="38">
        <v>421</v>
      </c>
      <c r="E60" s="39">
        <v>1.3760868144080538E-2</v>
      </c>
      <c r="F60" s="38">
        <v>0</v>
      </c>
      <c r="G60" s="39">
        <v>0</v>
      </c>
      <c r="H60" s="40"/>
      <c r="I60" s="53"/>
      <c r="J60" s="38">
        <v>33</v>
      </c>
      <c r="K60" s="40">
        <v>11.757575757575758</v>
      </c>
      <c r="L60" s="53">
        <v>170</v>
      </c>
      <c r="M60" s="47"/>
      <c r="N60" s="47"/>
      <c r="O60" s="36">
        <v>12</v>
      </c>
      <c r="P60" s="37" t="s">
        <v>95</v>
      </c>
      <c r="Q60" s="38">
        <v>4079</v>
      </c>
      <c r="R60" s="39">
        <v>1.4857363482720438E-2</v>
      </c>
      <c r="S60" s="38">
        <v>3404</v>
      </c>
      <c r="T60" s="39">
        <v>1.3261132104873582E-2</v>
      </c>
      <c r="U60" s="40">
        <v>0.1982961222091657</v>
      </c>
      <c r="V60" s="53">
        <v>1</v>
      </c>
    </row>
    <row r="61" spans="2:22" ht="15" thickBot="1" x14ac:dyDescent="0.25">
      <c r="B61" s="31">
        <v>13</v>
      </c>
      <c r="C61" s="32" t="s">
        <v>83</v>
      </c>
      <c r="D61" s="33">
        <v>403</v>
      </c>
      <c r="E61" s="34">
        <v>1.3172517487088971E-2</v>
      </c>
      <c r="F61" s="33">
        <v>361</v>
      </c>
      <c r="G61" s="34">
        <v>1.2193062451447292E-2</v>
      </c>
      <c r="H61" s="35">
        <v>0.11634349030470914</v>
      </c>
      <c r="I61" s="52">
        <v>3</v>
      </c>
      <c r="J61" s="33">
        <v>618</v>
      </c>
      <c r="K61" s="35">
        <v>-0.34789644012944987</v>
      </c>
      <c r="L61" s="52">
        <v>-3</v>
      </c>
      <c r="M61" s="47"/>
      <c r="N61" s="47"/>
      <c r="O61" s="31">
        <v>13</v>
      </c>
      <c r="P61" s="32" t="s">
        <v>126</v>
      </c>
      <c r="Q61" s="33">
        <v>3943</v>
      </c>
      <c r="R61" s="34">
        <v>1.4361996619849642E-2</v>
      </c>
      <c r="S61" s="33">
        <v>2185</v>
      </c>
      <c r="T61" s="34">
        <v>8.5122131754256109E-3</v>
      </c>
      <c r="U61" s="35">
        <v>0.80457665903890163</v>
      </c>
      <c r="V61" s="52">
        <v>21</v>
      </c>
    </row>
    <row r="62" spans="2:22" ht="15" thickBot="1" x14ac:dyDescent="0.25">
      <c r="B62" s="36">
        <v>14</v>
      </c>
      <c r="C62" s="37" t="s">
        <v>167</v>
      </c>
      <c r="D62" s="38">
        <v>402</v>
      </c>
      <c r="E62" s="39">
        <v>1.3139831339478329E-2</v>
      </c>
      <c r="F62" s="38">
        <v>224</v>
      </c>
      <c r="G62" s="39">
        <v>7.5657783632249133E-3</v>
      </c>
      <c r="H62" s="40">
        <v>0.79464285714285721</v>
      </c>
      <c r="I62" s="53">
        <v>23</v>
      </c>
      <c r="J62" s="38">
        <v>449</v>
      </c>
      <c r="K62" s="40">
        <v>-0.10467706013363032</v>
      </c>
      <c r="L62" s="53">
        <v>4</v>
      </c>
      <c r="M62" s="47"/>
      <c r="N62" s="47"/>
      <c r="O62" s="36">
        <v>14</v>
      </c>
      <c r="P62" s="37" t="s">
        <v>91</v>
      </c>
      <c r="Q62" s="38">
        <v>3835</v>
      </c>
      <c r="R62" s="39">
        <v>1.3968617052275773E-2</v>
      </c>
      <c r="S62" s="38">
        <v>2689</v>
      </c>
      <c r="T62" s="39">
        <v>1.0475671042892204E-2</v>
      </c>
      <c r="U62" s="40">
        <v>0.4261807363332093</v>
      </c>
      <c r="V62" s="53">
        <v>7</v>
      </c>
    </row>
    <row r="63" spans="2:22" ht="15" thickBot="1" x14ac:dyDescent="0.25">
      <c r="B63" s="31">
        <v>15</v>
      </c>
      <c r="C63" s="32" t="s">
        <v>186</v>
      </c>
      <c r="D63" s="33">
        <v>399</v>
      </c>
      <c r="E63" s="34">
        <v>1.3041772896646401E-2</v>
      </c>
      <c r="F63" s="33">
        <v>251</v>
      </c>
      <c r="G63" s="34">
        <v>8.4777248623636309E-3</v>
      </c>
      <c r="H63" s="35">
        <v>0.58964143426294813</v>
      </c>
      <c r="I63" s="52">
        <v>15</v>
      </c>
      <c r="J63" s="33">
        <v>354</v>
      </c>
      <c r="K63" s="35">
        <v>0.12711864406779672</v>
      </c>
      <c r="L63" s="52">
        <v>10</v>
      </c>
      <c r="M63" s="47"/>
      <c r="N63" s="47"/>
      <c r="O63" s="31">
        <v>15</v>
      </c>
      <c r="P63" s="32" t="s">
        <v>86</v>
      </c>
      <c r="Q63" s="33">
        <v>3433</v>
      </c>
      <c r="R63" s="34">
        <v>1.2504370884084154E-2</v>
      </c>
      <c r="S63" s="33">
        <v>3241</v>
      </c>
      <c r="T63" s="34">
        <v>1.262612489773657E-2</v>
      </c>
      <c r="U63" s="35">
        <v>5.9240975007713637E-2</v>
      </c>
      <c r="V63" s="52">
        <v>0</v>
      </c>
    </row>
    <row r="64" spans="2:22" ht="15" thickBot="1" x14ac:dyDescent="0.25">
      <c r="B64" s="36">
        <v>16</v>
      </c>
      <c r="C64" s="37" t="s">
        <v>125</v>
      </c>
      <c r="D64" s="38">
        <v>366</v>
      </c>
      <c r="E64" s="39">
        <v>1.1963130025495195E-2</v>
      </c>
      <c r="F64" s="38">
        <v>332</v>
      </c>
      <c r="G64" s="39">
        <v>1.1213564359779781E-2</v>
      </c>
      <c r="H64" s="40">
        <v>0.10240963855421681</v>
      </c>
      <c r="I64" s="53">
        <v>3</v>
      </c>
      <c r="J64" s="38">
        <v>397</v>
      </c>
      <c r="K64" s="40">
        <v>-7.8085642317380355E-2</v>
      </c>
      <c r="L64" s="53">
        <v>4</v>
      </c>
      <c r="M64" s="47"/>
      <c r="N64" s="47"/>
      <c r="O64" s="36">
        <v>16</v>
      </c>
      <c r="P64" s="37" t="s">
        <v>125</v>
      </c>
      <c r="Q64" s="38">
        <v>3333</v>
      </c>
      <c r="R64" s="39">
        <v>1.2140130543737981E-2</v>
      </c>
      <c r="S64" s="38">
        <v>2662</v>
      </c>
      <c r="T64" s="39">
        <v>1.0370485799992208E-2</v>
      </c>
      <c r="U64" s="40">
        <v>0.25206611570247928</v>
      </c>
      <c r="V64" s="53">
        <v>7</v>
      </c>
    </row>
    <row r="65" spans="2:22" ht="15" thickBot="1" x14ac:dyDescent="0.25">
      <c r="B65" s="31">
        <v>17</v>
      </c>
      <c r="C65" s="32" t="s">
        <v>65</v>
      </c>
      <c r="D65" s="33">
        <v>362</v>
      </c>
      <c r="E65" s="34">
        <v>1.1832385435052625E-2</v>
      </c>
      <c r="F65" s="33">
        <v>267</v>
      </c>
      <c r="G65" s="34">
        <v>9.0181376025939806E-3</v>
      </c>
      <c r="H65" s="35">
        <v>0.35580524344569286</v>
      </c>
      <c r="I65" s="52">
        <v>11</v>
      </c>
      <c r="J65" s="33">
        <v>340</v>
      </c>
      <c r="K65" s="35">
        <v>6.4705882352941169E-2</v>
      </c>
      <c r="L65" s="52">
        <v>10</v>
      </c>
      <c r="M65" s="47"/>
      <c r="N65" s="47"/>
      <c r="O65" s="31">
        <v>17</v>
      </c>
      <c r="P65" s="32" t="s">
        <v>78</v>
      </c>
      <c r="Q65" s="33">
        <v>3136</v>
      </c>
      <c r="R65" s="34">
        <v>1.1422577073256017E-2</v>
      </c>
      <c r="S65" s="33">
        <v>2950</v>
      </c>
      <c r="T65" s="34">
        <v>1.1492461724258834E-2</v>
      </c>
      <c r="U65" s="35">
        <v>6.3050847457627013E-2</v>
      </c>
      <c r="V65" s="52">
        <v>-1</v>
      </c>
    </row>
    <row r="66" spans="2:22" ht="15" thickBot="1" x14ac:dyDescent="0.25">
      <c r="B66" s="36">
        <v>18</v>
      </c>
      <c r="C66" s="37" t="s">
        <v>61</v>
      </c>
      <c r="D66" s="38">
        <v>356</v>
      </c>
      <c r="E66" s="39">
        <v>1.1636268549388769E-2</v>
      </c>
      <c r="F66" s="38">
        <v>383</v>
      </c>
      <c r="G66" s="39">
        <v>1.2936129969264026E-2</v>
      </c>
      <c r="H66" s="40">
        <v>-7.0496083550913857E-2</v>
      </c>
      <c r="I66" s="53">
        <v>-7</v>
      </c>
      <c r="J66" s="38">
        <v>318</v>
      </c>
      <c r="K66" s="40">
        <v>0.11949685534591192</v>
      </c>
      <c r="L66" s="53">
        <v>12</v>
      </c>
      <c r="M66" s="47"/>
      <c r="N66" s="47"/>
      <c r="O66" s="36">
        <v>18</v>
      </c>
      <c r="P66" s="37" t="s">
        <v>61</v>
      </c>
      <c r="Q66" s="38">
        <v>2932</v>
      </c>
      <c r="R66" s="39">
        <v>1.0679526778949823E-2</v>
      </c>
      <c r="S66" s="38">
        <v>2501</v>
      </c>
      <c r="T66" s="39">
        <v>9.7432700923292693E-3</v>
      </c>
      <c r="U66" s="40">
        <v>0.17233106757297079</v>
      </c>
      <c r="V66" s="53">
        <v>9</v>
      </c>
    </row>
    <row r="67" spans="2:22" ht="15" thickBot="1" x14ac:dyDescent="0.25">
      <c r="B67" s="31">
        <v>19</v>
      </c>
      <c r="C67" s="32" t="s">
        <v>190</v>
      </c>
      <c r="D67" s="33">
        <v>355</v>
      </c>
      <c r="E67" s="34">
        <v>1.1603582401778126E-2</v>
      </c>
      <c r="F67" s="33">
        <v>0</v>
      </c>
      <c r="G67" s="34">
        <v>0</v>
      </c>
      <c r="H67" s="35"/>
      <c r="I67" s="52"/>
      <c r="J67" s="33">
        <v>273</v>
      </c>
      <c r="K67" s="35">
        <v>0.30036630036630041</v>
      </c>
      <c r="L67" s="52">
        <v>16</v>
      </c>
      <c r="O67" s="31">
        <v>19</v>
      </c>
      <c r="P67" s="32" t="s">
        <v>161</v>
      </c>
      <c r="Q67" s="33">
        <v>2728</v>
      </c>
      <c r="R67" s="34">
        <v>9.936476484643627E-3</v>
      </c>
      <c r="S67" s="33">
        <v>3300</v>
      </c>
      <c r="T67" s="34">
        <v>1.2855974132221747E-2</v>
      </c>
      <c r="U67" s="35">
        <v>-0.17333333333333334</v>
      </c>
      <c r="V67" s="52">
        <v>-5</v>
      </c>
    </row>
    <row r="68" spans="2:22" ht="15" thickBot="1" x14ac:dyDescent="0.25">
      <c r="B68" s="36">
        <v>20</v>
      </c>
      <c r="C68" s="37" t="s">
        <v>126</v>
      </c>
      <c r="D68" s="38">
        <v>350</v>
      </c>
      <c r="E68" s="39">
        <v>1.1440151663724913E-2</v>
      </c>
      <c r="F68" s="38">
        <v>318</v>
      </c>
      <c r="G68" s="39">
        <v>1.0740703212078226E-2</v>
      </c>
      <c r="H68" s="40">
        <v>0.10062893081761004</v>
      </c>
      <c r="I68" s="53">
        <v>2</v>
      </c>
      <c r="J68" s="38">
        <v>596</v>
      </c>
      <c r="K68" s="40">
        <v>-0.41275167785234901</v>
      </c>
      <c r="L68" s="53">
        <v>-8</v>
      </c>
      <c r="O68" s="36">
        <v>20</v>
      </c>
      <c r="P68" s="37" t="s">
        <v>87</v>
      </c>
      <c r="Q68" s="38">
        <v>2706</v>
      </c>
      <c r="R68" s="39">
        <v>9.8563436097674692E-3</v>
      </c>
      <c r="S68" s="38">
        <v>2873</v>
      </c>
      <c r="T68" s="39">
        <v>1.1192488994506993E-2</v>
      </c>
      <c r="U68" s="40">
        <v>-5.8127392969021918E-2</v>
      </c>
      <c r="V68" s="53">
        <v>-2</v>
      </c>
    </row>
    <row r="69" spans="2:22" ht="15" thickBot="1" x14ac:dyDescent="0.25">
      <c r="B69" s="72" t="s">
        <v>40</v>
      </c>
      <c r="C69" s="73"/>
      <c r="D69" s="41">
        <f>SUM(D49:D68)</f>
        <v>11235</v>
      </c>
      <c r="E69" s="42">
        <f>D69/D71</f>
        <v>0.36722886840556973</v>
      </c>
      <c r="F69" s="41">
        <f>SUM(F49:F68)</f>
        <v>10183</v>
      </c>
      <c r="G69" s="42">
        <f>F69/F71</f>
        <v>0.34393893336035397</v>
      </c>
      <c r="H69" s="43">
        <f>D69/F69-1</f>
        <v>0.10330943729745656</v>
      </c>
      <c r="I69" s="54"/>
      <c r="J69" s="41">
        <f>SUM(J49:J68)</f>
        <v>13529</v>
      </c>
      <c r="K69" s="42">
        <f>D69/J69-1</f>
        <v>-0.16956168231207036</v>
      </c>
      <c r="L69" s="41"/>
      <c r="O69" s="72" t="s">
        <v>40</v>
      </c>
      <c r="P69" s="73"/>
      <c r="Q69" s="41">
        <f>SUM(Q49:Q68)</f>
        <v>100269</v>
      </c>
      <c r="R69" s="42">
        <f>Q69/Q71</f>
        <v>0.36522014686170523</v>
      </c>
      <c r="S69" s="41">
        <f>SUM(S49:S68)</f>
        <v>91154</v>
      </c>
      <c r="T69" s="42">
        <f>S69/S71</f>
        <v>0.35511317152986094</v>
      </c>
      <c r="U69" s="43">
        <f>Q69/S69-1</f>
        <v>9.9995611821752206E-2</v>
      </c>
      <c r="V69" s="54"/>
    </row>
    <row r="70" spans="2:22" ht="15" thickBot="1" x14ac:dyDescent="0.25">
      <c r="B70" s="72" t="s">
        <v>12</v>
      </c>
      <c r="C70" s="73"/>
      <c r="D70" s="41">
        <f>D71-SUM(D49:D68)</f>
        <v>19359</v>
      </c>
      <c r="E70" s="42">
        <f>D70/D71</f>
        <v>0.63277113159443032</v>
      </c>
      <c r="F70" s="41">
        <f>F71-SUM(F49:F68)</f>
        <v>19424</v>
      </c>
      <c r="G70" s="42">
        <f>F70/F71</f>
        <v>0.65606106663964603</v>
      </c>
      <c r="H70" s="43">
        <f>D70/F70-1</f>
        <v>-3.3463756177923853E-3</v>
      </c>
      <c r="I70" s="54"/>
      <c r="J70" s="41">
        <f>J71-SUM(J49:J68)</f>
        <v>24382</v>
      </c>
      <c r="K70" s="42">
        <f>D70/J70-1</f>
        <v>-0.20601263226970712</v>
      </c>
      <c r="L70" s="59"/>
      <c r="O70" s="72" t="s">
        <v>12</v>
      </c>
      <c r="P70" s="73"/>
      <c r="Q70" s="41">
        <f>Q71-SUM(Q49:Q68)</f>
        <v>174275</v>
      </c>
      <c r="R70" s="42">
        <f>Q70/Q71</f>
        <v>0.63477985313829477</v>
      </c>
      <c r="S70" s="41">
        <f>S71-SUM(S49:S68)</f>
        <v>165536</v>
      </c>
      <c r="T70" s="42">
        <f>S70/S71</f>
        <v>0.64488682847013912</v>
      </c>
      <c r="U70" s="43">
        <f>Q70/S70-1</f>
        <v>5.2792141890585675E-2</v>
      </c>
      <c r="V70" s="54"/>
    </row>
    <row r="71" spans="2:22" ht="15" thickBot="1" x14ac:dyDescent="0.25">
      <c r="B71" s="70" t="s">
        <v>34</v>
      </c>
      <c r="C71" s="71"/>
      <c r="D71" s="44">
        <v>30594</v>
      </c>
      <c r="E71" s="45">
        <v>1</v>
      </c>
      <c r="F71" s="44">
        <v>29607</v>
      </c>
      <c r="G71" s="45">
        <v>1</v>
      </c>
      <c r="H71" s="46">
        <v>3.3336710912959866E-2</v>
      </c>
      <c r="I71" s="56"/>
      <c r="J71" s="44">
        <v>37911</v>
      </c>
      <c r="K71" s="46">
        <v>-0.1930046688296273</v>
      </c>
      <c r="L71" s="44"/>
      <c r="M71" s="47"/>
      <c r="O71" s="70" t="s">
        <v>34</v>
      </c>
      <c r="P71" s="71"/>
      <c r="Q71" s="44">
        <v>274544</v>
      </c>
      <c r="R71" s="45">
        <v>1</v>
      </c>
      <c r="S71" s="44">
        <v>256690</v>
      </c>
      <c r="T71" s="45">
        <v>1</v>
      </c>
      <c r="U71" s="46">
        <v>6.9554715805056677E-2</v>
      </c>
      <c r="V71" s="56"/>
    </row>
    <row r="72" spans="2:22" x14ac:dyDescent="0.2">
      <c r="B72" s="48" t="s">
        <v>68</v>
      </c>
      <c r="O72" s="48" t="s">
        <v>68</v>
      </c>
    </row>
    <row r="73" spans="2:22" x14ac:dyDescent="0.2">
      <c r="B73" s="49" t="s">
        <v>67</v>
      </c>
      <c r="O73" s="49" t="s">
        <v>67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81"/>
  <sheetViews>
    <sheetView showGridLines="0" workbookViewId="0">
      <selection activeCell="D5" sqref="D5:L10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140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855468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63">
        <v>46269</v>
      </c>
    </row>
    <row r="2" spans="2:22" ht="14.45" customHeight="1" x14ac:dyDescent="0.25">
      <c r="B2" s="91" t="s">
        <v>176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/>
      <c r="N2" s="50"/>
      <c r="O2" s="91" t="s">
        <v>136</v>
      </c>
      <c r="P2" s="91"/>
      <c r="Q2" s="91"/>
      <c r="R2" s="91"/>
      <c r="S2" s="91"/>
      <c r="T2" s="91"/>
      <c r="U2" s="91"/>
      <c r="V2" s="91"/>
    </row>
    <row r="3" spans="2:22" ht="14.45" customHeight="1" x14ac:dyDescent="0.25">
      <c r="B3" s="100" t="s">
        <v>177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/>
      <c r="N3" s="50"/>
      <c r="O3" s="100" t="s">
        <v>137</v>
      </c>
      <c r="P3" s="100"/>
      <c r="Q3" s="100"/>
      <c r="R3" s="100"/>
      <c r="S3" s="100"/>
      <c r="T3" s="100"/>
      <c r="U3" s="100"/>
      <c r="V3" s="100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5" x14ac:dyDescent="0.25">
      <c r="B5" s="76" t="s">
        <v>0</v>
      </c>
      <c r="C5" s="76" t="s">
        <v>1</v>
      </c>
      <c r="D5" s="78" t="s">
        <v>170</v>
      </c>
      <c r="E5" s="79"/>
      <c r="F5" s="79"/>
      <c r="G5" s="79"/>
      <c r="H5" s="79"/>
      <c r="I5" s="80"/>
      <c r="J5" s="78" t="s">
        <v>163</v>
      </c>
      <c r="K5" s="79"/>
      <c r="L5" s="80"/>
      <c r="M5"/>
      <c r="O5" s="76" t="s">
        <v>0</v>
      </c>
      <c r="P5" s="76" t="s">
        <v>1</v>
      </c>
      <c r="Q5" s="78" t="s">
        <v>168</v>
      </c>
      <c r="R5" s="79"/>
      <c r="S5" s="79"/>
      <c r="T5" s="79"/>
      <c r="U5" s="79"/>
      <c r="V5" s="80"/>
    </row>
    <row r="6" spans="2:22" ht="14.45" customHeight="1" thickBot="1" x14ac:dyDescent="0.3">
      <c r="B6" s="77"/>
      <c r="C6" s="77"/>
      <c r="D6" s="96" t="s">
        <v>171</v>
      </c>
      <c r="E6" s="97"/>
      <c r="F6" s="97"/>
      <c r="G6" s="97"/>
      <c r="H6" s="97"/>
      <c r="I6" s="98"/>
      <c r="J6" s="96" t="s">
        <v>164</v>
      </c>
      <c r="K6" s="97"/>
      <c r="L6" s="98"/>
      <c r="M6"/>
      <c r="O6" s="77"/>
      <c r="P6" s="77"/>
      <c r="Q6" s="96" t="s">
        <v>169</v>
      </c>
      <c r="R6" s="97"/>
      <c r="S6" s="97"/>
      <c r="T6" s="97"/>
      <c r="U6" s="97"/>
      <c r="V6" s="98"/>
    </row>
    <row r="7" spans="2:22" ht="14.45" customHeight="1" x14ac:dyDescent="0.25">
      <c r="B7" s="77"/>
      <c r="C7" s="77"/>
      <c r="D7" s="81">
        <v>2026</v>
      </c>
      <c r="E7" s="82"/>
      <c r="F7" s="81">
        <v>2025</v>
      </c>
      <c r="G7" s="82"/>
      <c r="H7" s="85" t="s">
        <v>5</v>
      </c>
      <c r="I7" s="85" t="s">
        <v>42</v>
      </c>
      <c r="J7" s="85">
        <v>2026</v>
      </c>
      <c r="K7" s="85" t="s">
        <v>172</v>
      </c>
      <c r="L7" s="87" t="s">
        <v>174</v>
      </c>
      <c r="M7"/>
      <c r="O7" s="77"/>
      <c r="P7" s="77"/>
      <c r="Q7" s="81">
        <v>2026</v>
      </c>
      <c r="R7" s="82"/>
      <c r="S7" s="81">
        <v>2026</v>
      </c>
      <c r="T7" s="82"/>
      <c r="U7" s="85" t="s">
        <v>5</v>
      </c>
      <c r="V7" s="85" t="s">
        <v>63</v>
      </c>
    </row>
    <row r="8" spans="2:22" ht="14.45" customHeight="1" thickBot="1" x14ac:dyDescent="0.3">
      <c r="B8" s="92" t="s">
        <v>6</v>
      </c>
      <c r="C8" s="92" t="s">
        <v>7</v>
      </c>
      <c r="D8" s="83"/>
      <c r="E8" s="84"/>
      <c r="F8" s="83"/>
      <c r="G8" s="84"/>
      <c r="H8" s="86"/>
      <c r="I8" s="86"/>
      <c r="J8" s="86"/>
      <c r="K8" s="86"/>
      <c r="L8" s="88"/>
      <c r="M8"/>
      <c r="O8" s="92" t="s">
        <v>6</v>
      </c>
      <c r="P8" s="92" t="s">
        <v>7</v>
      </c>
      <c r="Q8" s="83"/>
      <c r="R8" s="84"/>
      <c r="S8" s="83"/>
      <c r="T8" s="84"/>
      <c r="U8" s="86"/>
      <c r="V8" s="86"/>
    </row>
    <row r="9" spans="2:22" ht="14.45" customHeight="1" x14ac:dyDescent="0.25">
      <c r="B9" s="92"/>
      <c r="C9" s="92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94" t="s">
        <v>43</v>
      </c>
      <c r="J9" s="94" t="s">
        <v>8</v>
      </c>
      <c r="K9" s="94" t="s">
        <v>173</v>
      </c>
      <c r="L9" s="68" t="s">
        <v>175</v>
      </c>
      <c r="M9"/>
      <c r="O9" s="92"/>
      <c r="P9" s="92"/>
      <c r="Q9" s="25" t="s">
        <v>8</v>
      </c>
      <c r="R9" s="26" t="s">
        <v>2</v>
      </c>
      <c r="S9" s="25" t="s">
        <v>8</v>
      </c>
      <c r="T9" s="26" t="s">
        <v>2</v>
      </c>
      <c r="U9" s="94" t="s">
        <v>9</v>
      </c>
      <c r="V9" s="94" t="s">
        <v>64</v>
      </c>
    </row>
    <row r="10" spans="2:22" ht="14.45" customHeight="1" thickBot="1" x14ac:dyDescent="0.3">
      <c r="B10" s="93"/>
      <c r="C10" s="93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95"/>
      <c r="J10" s="95" t="s">
        <v>10</v>
      </c>
      <c r="K10" s="95"/>
      <c r="L10" s="69"/>
      <c r="M10"/>
      <c r="O10" s="93"/>
      <c r="P10" s="93"/>
      <c r="Q10" s="28" t="s">
        <v>10</v>
      </c>
      <c r="R10" s="29" t="s">
        <v>11</v>
      </c>
      <c r="S10" s="28" t="s">
        <v>10</v>
      </c>
      <c r="T10" s="29" t="s">
        <v>11</v>
      </c>
      <c r="U10" s="95"/>
      <c r="V10" s="95"/>
    </row>
    <row r="11" spans="2:22" ht="14.45" customHeight="1" thickBot="1" x14ac:dyDescent="0.3">
      <c r="B11" s="31">
        <v>1</v>
      </c>
      <c r="C11" s="32" t="s">
        <v>24</v>
      </c>
      <c r="D11" s="33">
        <v>924</v>
      </c>
      <c r="E11" s="34">
        <v>0.17738529468228068</v>
      </c>
      <c r="F11" s="33">
        <v>743</v>
      </c>
      <c r="G11" s="34">
        <v>0.15421336654213366</v>
      </c>
      <c r="H11" s="35">
        <v>0.24360699865410496</v>
      </c>
      <c r="I11" s="52">
        <v>1</v>
      </c>
      <c r="J11" s="33">
        <v>1286</v>
      </c>
      <c r="K11" s="35">
        <v>-0.28149300155520995</v>
      </c>
      <c r="L11" s="52">
        <v>0</v>
      </c>
      <c r="M11"/>
      <c r="O11" s="31">
        <v>1</v>
      </c>
      <c r="P11" s="32" t="s">
        <v>24</v>
      </c>
      <c r="Q11" s="33">
        <v>9260</v>
      </c>
      <c r="R11" s="34">
        <v>0.18795161159373225</v>
      </c>
      <c r="S11" s="33">
        <v>6539</v>
      </c>
      <c r="T11" s="34">
        <v>0.1504601932811781</v>
      </c>
      <c r="U11" s="35">
        <v>0.41611867257990509</v>
      </c>
      <c r="V11" s="52">
        <v>2</v>
      </c>
    </row>
    <row r="12" spans="2:22" ht="14.45" customHeight="1" thickBot="1" x14ac:dyDescent="0.3">
      <c r="B12" s="36">
        <v>2</v>
      </c>
      <c r="C12" s="37" t="s">
        <v>19</v>
      </c>
      <c r="D12" s="38">
        <v>745</v>
      </c>
      <c r="E12" s="39">
        <v>0.14302169322326741</v>
      </c>
      <c r="F12" s="38">
        <v>928</v>
      </c>
      <c r="G12" s="39">
        <v>0.19261104192611042</v>
      </c>
      <c r="H12" s="40">
        <v>-0.19719827586206895</v>
      </c>
      <c r="I12" s="53">
        <v>-1</v>
      </c>
      <c r="J12" s="38">
        <v>950</v>
      </c>
      <c r="K12" s="40">
        <v>-0.21578947368421053</v>
      </c>
      <c r="L12" s="53">
        <v>0</v>
      </c>
      <c r="M12"/>
      <c r="O12" s="36">
        <v>2</v>
      </c>
      <c r="P12" s="37" t="s">
        <v>19</v>
      </c>
      <c r="Q12" s="38">
        <v>7531</v>
      </c>
      <c r="R12" s="39">
        <v>0.15285783875943817</v>
      </c>
      <c r="S12" s="38">
        <v>7522</v>
      </c>
      <c r="T12" s="39">
        <v>0.17307869305108145</v>
      </c>
      <c r="U12" s="40">
        <v>1.1964902951342449E-3</v>
      </c>
      <c r="V12" s="53">
        <v>-1</v>
      </c>
    </row>
    <row r="13" spans="2:22" ht="14.45" customHeight="1" thickBot="1" x14ac:dyDescent="0.3">
      <c r="B13" s="31">
        <v>3</v>
      </c>
      <c r="C13" s="32" t="s">
        <v>21</v>
      </c>
      <c r="D13" s="33">
        <v>733</v>
      </c>
      <c r="E13" s="34">
        <v>0.14071798809752351</v>
      </c>
      <c r="F13" s="33">
        <v>737</v>
      </c>
      <c r="G13" s="34">
        <v>0.15296803652968036</v>
      </c>
      <c r="H13" s="35">
        <v>-5.4274084124830146E-3</v>
      </c>
      <c r="I13" s="52">
        <v>0</v>
      </c>
      <c r="J13" s="33">
        <v>783</v>
      </c>
      <c r="K13" s="35">
        <v>-6.3856960408684493E-2</v>
      </c>
      <c r="L13" s="52">
        <v>0</v>
      </c>
      <c r="M13"/>
      <c r="O13" s="31">
        <v>3</v>
      </c>
      <c r="P13" s="32" t="s">
        <v>21</v>
      </c>
      <c r="Q13" s="33">
        <v>6879</v>
      </c>
      <c r="R13" s="34">
        <v>0.13962409677681253</v>
      </c>
      <c r="S13" s="33">
        <v>7043</v>
      </c>
      <c r="T13" s="34">
        <v>0.16205706396686609</v>
      </c>
      <c r="U13" s="35">
        <v>-2.3285531733636233E-2</v>
      </c>
      <c r="V13" s="52">
        <v>-1</v>
      </c>
    </row>
    <row r="14" spans="2:22" ht="14.45" customHeight="1" thickBot="1" x14ac:dyDescent="0.3">
      <c r="B14" s="36">
        <v>4</v>
      </c>
      <c r="C14" s="37" t="s">
        <v>18</v>
      </c>
      <c r="D14" s="38">
        <v>583</v>
      </c>
      <c r="E14" s="39">
        <v>0.11192167402572471</v>
      </c>
      <c r="F14" s="38">
        <v>617</v>
      </c>
      <c r="G14" s="39">
        <v>0.12806143628061437</v>
      </c>
      <c r="H14" s="40">
        <v>-5.5105348460291692E-2</v>
      </c>
      <c r="I14" s="53">
        <v>0</v>
      </c>
      <c r="J14" s="38">
        <v>605</v>
      </c>
      <c r="K14" s="40">
        <v>-3.6363636363636376E-2</v>
      </c>
      <c r="L14" s="53">
        <v>0</v>
      </c>
      <c r="M14"/>
      <c r="O14" s="36">
        <v>4</v>
      </c>
      <c r="P14" s="37" t="s">
        <v>18</v>
      </c>
      <c r="Q14" s="38">
        <v>5473</v>
      </c>
      <c r="R14" s="39">
        <v>0.11108630348299099</v>
      </c>
      <c r="S14" s="38">
        <v>4770</v>
      </c>
      <c r="T14" s="39">
        <v>0.10975609756097561</v>
      </c>
      <c r="U14" s="40">
        <v>0.14737945492662474</v>
      </c>
      <c r="V14" s="53">
        <v>0</v>
      </c>
    </row>
    <row r="15" spans="2:22" ht="14.45" customHeight="1" thickBot="1" x14ac:dyDescent="0.3">
      <c r="B15" s="31">
        <v>5</v>
      </c>
      <c r="C15" s="32" t="s">
        <v>26</v>
      </c>
      <c r="D15" s="33">
        <v>552</v>
      </c>
      <c r="E15" s="34">
        <v>0.10597043578421962</v>
      </c>
      <c r="F15" s="33">
        <v>471</v>
      </c>
      <c r="G15" s="34">
        <v>9.7758405977584062E-2</v>
      </c>
      <c r="H15" s="35">
        <v>0.17197452229299359</v>
      </c>
      <c r="I15" s="52">
        <v>0</v>
      </c>
      <c r="J15" s="33">
        <v>593</v>
      </c>
      <c r="K15" s="35">
        <v>-6.9139966273187192E-2</v>
      </c>
      <c r="L15" s="52">
        <v>0</v>
      </c>
      <c r="M15"/>
      <c r="O15" s="31">
        <v>5</v>
      </c>
      <c r="P15" s="32" t="s">
        <v>26</v>
      </c>
      <c r="Q15" s="33">
        <v>5161</v>
      </c>
      <c r="R15" s="34">
        <v>0.10475359259559958</v>
      </c>
      <c r="S15" s="33">
        <v>4390</v>
      </c>
      <c r="T15" s="34">
        <v>0.10101242521859181</v>
      </c>
      <c r="U15" s="35">
        <v>0.17562642369020498</v>
      </c>
      <c r="V15" s="52">
        <v>0</v>
      </c>
    </row>
    <row r="16" spans="2:22" ht="14.45" customHeight="1" thickBot="1" x14ac:dyDescent="0.3">
      <c r="B16" s="36">
        <v>6</v>
      </c>
      <c r="C16" s="37" t="s">
        <v>31</v>
      </c>
      <c r="D16" s="38">
        <v>385</v>
      </c>
      <c r="E16" s="39">
        <v>7.3910539450950274E-2</v>
      </c>
      <c r="F16" s="38">
        <v>381</v>
      </c>
      <c r="G16" s="39">
        <v>7.9078455790784555E-2</v>
      </c>
      <c r="H16" s="40">
        <v>1.049868766404205E-2</v>
      </c>
      <c r="I16" s="53">
        <v>0</v>
      </c>
      <c r="J16" s="38">
        <v>470</v>
      </c>
      <c r="K16" s="40">
        <v>-0.18085106382978722</v>
      </c>
      <c r="L16" s="53">
        <v>0</v>
      </c>
      <c r="M16"/>
      <c r="O16" s="36">
        <v>6</v>
      </c>
      <c r="P16" s="37" t="s">
        <v>31</v>
      </c>
      <c r="Q16" s="38">
        <v>3345</v>
      </c>
      <c r="R16" s="39">
        <v>6.7893967686936757E-2</v>
      </c>
      <c r="S16" s="38">
        <v>3331</v>
      </c>
      <c r="T16" s="39">
        <v>7.6645190980211692E-2</v>
      </c>
      <c r="U16" s="40">
        <v>4.2029420594416056E-3</v>
      </c>
      <c r="V16" s="53">
        <v>0</v>
      </c>
    </row>
    <row r="17" spans="2:22" ht="14.45" customHeight="1" thickBot="1" x14ac:dyDescent="0.3">
      <c r="B17" s="31">
        <v>7</v>
      </c>
      <c r="C17" s="32" t="s">
        <v>20</v>
      </c>
      <c r="D17" s="33">
        <v>287</v>
      </c>
      <c r="E17" s="34">
        <v>5.5096947590708392E-2</v>
      </c>
      <c r="F17" s="33">
        <v>195</v>
      </c>
      <c r="G17" s="34">
        <v>4.0473225404732256E-2</v>
      </c>
      <c r="H17" s="35">
        <v>0.4717948717948719</v>
      </c>
      <c r="I17" s="52">
        <v>1</v>
      </c>
      <c r="J17" s="33">
        <v>337</v>
      </c>
      <c r="K17" s="35">
        <v>-0.14836795252225521</v>
      </c>
      <c r="L17" s="52">
        <v>0</v>
      </c>
      <c r="M17"/>
      <c r="O17" s="31">
        <v>7</v>
      </c>
      <c r="P17" s="32" t="s">
        <v>20</v>
      </c>
      <c r="Q17" s="33">
        <v>2379</v>
      </c>
      <c r="R17" s="34">
        <v>4.8286920516359501E-2</v>
      </c>
      <c r="S17" s="33">
        <v>1991</v>
      </c>
      <c r="T17" s="34">
        <v>4.5812241141279339E-2</v>
      </c>
      <c r="U17" s="35">
        <v>0.19487694625816165</v>
      </c>
      <c r="V17" s="52">
        <v>1</v>
      </c>
    </row>
    <row r="18" spans="2:22" ht="14.45" customHeight="1" thickBot="1" x14ac:dyDescent="0.3">
      <c r="B18" s="36">
        <v>8</v>
      </c>
      <c r="C18" s="37" t="s">
        <v>44</v>
      </c>
      <c r="D18" s="38">
        <v>261</v>
      </c>
      <c r="E18" s="39">
        <v>5.010558648492993E-2</v>
      </c>
      <c r="F18" s="38">
        <v>222</v>
      </c>
      <c r="G18" s="39">
        <v>4.6077210460772101E-2</v>
      </c>
      <c r="H18" s="40">
        <v>0.17567567567567566</v>
      </c>
      <c r="I18" s="53">
        <v>-1</v>
      </c>
      <c r="J18" s="38">
        <v>187</v>
      </c>
      <c r="K18" s="40">
        <v>0.39572192513368987</v>
      </c>
      <c r="L18" s="53">
        <v>1</v>
      </c>
      <c r="M18"/>
      <c r="O18" s="36">
        <v>8</v>
      </c>
      <c r="P18" s="37" t="s">
        <v>44</v>
      </c>
      <c r="Q18" s="38">
        <v>2337</v>
      </c>
      <c r="R18" s="39">
        <v>4.7434440204595273E-2</v>
      </c>
      <c r="S18" s="38">
        <v>2598</v>
      </c>
      <c r="T18" s="39">
        <v>5.9779107225034517E-2</v>
      </c>
      <c r="U18" s="40">
        <v>-0.10046189376443415</v>
      </c>
      <c r="V18" s="53">
        <v>-1</v>
      </c>
    </row>
    <row r="19" spans="2:22" ht="14.45" customHeight="1" thickBot="1" x14ac:dyDescent="0.3">
      <c r="B19" s="31">
        <v>9</v>
      </c>
      <c r="C19" s="32" t="s">
        <v>27</v>
      </c>
      <c r="D19" s="33">
        <v>136</v>
      </c>
      <c r="E19" s="34">
        <v>2.6108658091764256E-2</v>
      </c>
      <c r="F19" s="33">
        <v>133</v>
      </c>
      <c r="G19" s="34">
        <v>2.7604815276048154E-2</v>
      </c>
      <c r="H19" s="35">
        <v>2.2556390977443552E-2</v>
      </c>
      <c r="I19" s="52">
        <v>0</v>
      </c>
      <c r="J19" s="33">
        <v>199</v>
      </c>
      <c r="K19" s="35">
        <v>-0.31658291457286436</v>
      </c>
      <c r="L19" s="52">
        <v>-1</v>
      </c>
      <c r="M19"/>
      <c r="O19" s="31">
        <v>9</v>
      </c>
      <c r="P19" s="32" t="s">
        <v>27</v>
      </c>
      <c r="Q19" s="33">
        <v>1443</v>
      </c>
      <c r="R19" s="34">
        <v>2.9288787854185271E-2</v>
      </c>
      <c r="S19" s="33">
        <v>1306</v>
      </c>
      <c r="T19" s="34">
        <v>3.005062126092959E-2</v>
      </c>
      <c r="U19" s="35">
        <v>0.10490045941807047</v>
      </c>
      <c r="V19" s="52">
        <v>0</v>
      </c>
    </row>
    <row r="20" spans="2:22" ht="14.45" customHeight="1" thickBot="1" x14ac:dyDescent="0.3">
      <c r="B20" s="36">
        <v>10</v>
      </c>
      <c r="C20" s="37" t="s">
        <v>111</v>
      </c>
      <c r="D20" s="38">
        <v>105</v>
      </c>
      <c r="E20" s="39">
        <v>2.0157419850259168E-2</v>
      </c>
      <c r="F20" s="38">
        <v>0</v>
      </c>
      <c r="G20" s="39">
        <v>0</v>
      </c>
      <c r="H20" s="40"/>
      <c r="I20" s="53"/>
      <c r="J20" s="38">
        <v>93</v>
      </c>
      <c r="K20" s="40">
        <v>0.12903225806451624</v>
      </c>
      <c r="L20" s="53">
        <v>3</v>
      </c>
      <c r="M20"/>
      <c r="O20" s="36">
        <v>10</v>
      </c>
      <c r="P20" s="37" t="s">
        <v>28</v>
      </c>
      <c r="Q20" s="38">
        <v>1237</v>
      </c>
      <c r="R20" s="39">
        <v>2.5107574896484533E-2</v>
      </c>
      <c r="S20" s="38">
        <v>1156</v>
      </c>
      <c r="T20" s="39">
        <v>2.659917165209388E-2</v>
      </c>
      <c r="U20" s="40">
        <v>7.0069204152249043E-2</v>
      </c>
      <c r="V20" s="53">
        <v>0</v>
      </c>
    </row>
    <row r="21" spans="2:22" ht="14.45" customHeight="1" thickBot="1" x14ac:dyDescent="0.3">
      <c r="B21" s="31">
        <v>11</v>
      </c>
      <c r="C21" s="32" t="s">
        <v>55</v>
      </c>
      <c r="D21" s="33">
        <v>96</v>
      </c>
      <c r="E21" s="34">
        <v>1.842964100595124E-2</v>
      </c>
      <c r="F21" s="33">
        <v>41</v>
      </c>
      <c r="G21" s="34">
        <v>8.5097550850975513E-3</v>
      </c>
      <c r="H21" s="35">
        <v>1.3414634146341462</v>
      </c>
      <c r="I21" s="52">
        <v>0</v>
      </c>
      <c r="J21" s="33">
        <v>126</v>
      </c>
      <c r="K21" s="35">
        <v>-0.23809523809523814</v>
      </c>
      <c r="L21" s="52">
        <v>1</v>
      </c>
      <c r="M21"/>
      <c r="O21" s="31">
        <v>11</v>
      </c>
      <c r="P21" s="32" t="s">
        <v>55</v>
      </c>
      <c r="Q21" s="33">
        <v>705</v>
      </c>
      <c r="R21" s="34">
        <v>1.4309490947470974E-2</v>
      </c>
      <c r="S21" s="33">
        <v>712</v>
      </c>
      <c r="T21" s="34">
        <v>1.6382880809940176E-2</v>
      </c>
      <c r="U21" s="35">
        <v>-9.8314606741572996E-3</v>
      </c>
      <c r="V21" s="52">
        <v>0</v>
      </c>
    </row>
    <row r="22" spans="2:22" ht="14.45" customHeight="1" thickBot="1" x14ac:dyDescent="0.3">
      <c r="B22" s="36">
        <v>12</v>
      </c>
      <c r="C22" s="37" t="s">
        <v>28</v>
      </c>
      <c r="D22" s="38">
        <v>90</v>
      </c>
      <c r="E22" s="39">
        <v>1.7277788443079287E-2</v>
      </c>
      <c r="F22" s="38">
        <v>132</v>
      </c>
      <c r="G22" s="39">
        <v>2.7397260273972601E-2</v>
      </c>
      <c r="H22" s="40">
        <v>-0.31818181818181823</v>
      </c>
      <c r="I22" s="53">
        <v>-2</v>
      </c>
      <c r="J22" s="38">
        <v>180</v>
      </c>
      <c r="K22" s="40">
        <v>-0.5</v>
      </c>
      <c r="L22" s="53">
        <v>-2</v>
      </c>
      <c r="M22"/>
      <c r="O22" s="36">
        <v>12</v>
      </c>
      <c r="P22" s="37" t="s">
        <v>94</v>
      </c>
      <c r="Q22" s="38">
        <v>679</v>
      </c>
      <c r="R22" s="39">
        <v>1.3781765040188357E-2</v>
      </c>
      <c r="S22" s="38">
        <v>170</v>
      </c>
      <c r="T22" s="39">
        <v>3.9116428900138056E-3</v>
      </c>
      <c r="U22" s="40">
        <v>2.9941176470588236</v>
      </c>
      <c r="V22" s="53">
        <v>2</v>
      </c>
    </row>
    <row r="23" spans="2:22" ht="14.45" customHeight="1" thickBot="1" x14ac:dyDescent="0.3">
      <c r="B23" s="31">
        <v>13</v>
      </c>
      <c r="C23" s="32" t="s">
        <v>94</v>
      </c>
      <c r="D23" s="33">
        <v>61</v>
      </c>
      <c r="E23" s="34">
        <v>1.1710501055864849E-2</v>
      </c>
      <c r="F23" s="33">
        <v>30</v>
      </c>
      <c r="G23" s="34">
        <v>6.2266500622665004E-3</v>
      </c>
      <c r="H23" s="35">
        <v>1.0333333333333332</v>
      </c>
      <c r="I23" s="52">
        <v>0</v>
      </c>
      <c r="J23" s="33">
        <v>135</v>
      </c>
      <c r="K23" s="35">
        <v>-0.54814814814814816</v>
      </c>
      <c r="L23" s="52">
        <v>-2</v>
      </c>
      <c r="M23"/>
      <c r="O23" s="31">
        <v>13</v>
      </c>
      <c r="P23" s="32" t="s">
        <v>111</v>
      </c>
      <c r="Q23" s="33">
        <v>602</v>
      </c>
      <c r="R23" s="34">
        <v>1.2218884468620605E-2</v>
      </c>
      <c r="S23" s="33">
        <v>1</v>
      </c>
      <c r="T23" s="34">
        <v>2.300966405890474E-5</v>
      </c>
      <c r="U23" s="35">
        <v>601</v>
      </c>
      <c r="V23" s="52">
        <v>61</v>
      </c>
    </row>
    <row r="24" spans="2:22" ht="14.45" customHeight="1" thickBot="1" x14ac:dyDescent="0.3">
      <c r="B24" s="36">
        <v>14</v>
      </c>
      <c r="C24" s="37" t="s">
        <v>71</v>
      </c>
      <c r="D24" s="38">
        <v>37</v>
      </c>
      <c r="E24" s="39">
        <v>7.1030908043770401E-3</v>
      </c>
      <c r="F24" s="38">
        <v>40</v>
      </c>
      <c r="G24" s="39">
        <v>8.3022000830220016E-3</v>
      </c>
      <c r="H24" s="40">
        <v>-7.4999999999999956E-2</v>
      </c>
      <c r="I24" s="53">
        <v>-2</v>
      </c>
      <c r="J24" s="38">
        <v>25</v>
      </c>
      <c r="K24" s="40">
        <v>0.48</v>
      </c>
      <c r="L24" s="53">
        <v>3</v>
      </c>
      <c r="M24"/>
      <c r="O24" s="36">
        <v>14</v>
      </c>
      <c r="P24" s="37" t="s">
        <v>71</v>
      </c>
      <c r="Q24" s="38">
        <v>269</v>
      </c>
      <c r="R24" s="39">
        <v>5.4599334253470815E-3</v>
      </c>
      <c r="S24" s="38">
        <v>284</v>
      </c>
      <c r="T24" s="39">
        <v>6.5347445927289461E-3</v>
      </c>
      <c r="U24" s="40">
        <v>-5.2816901408450745E-2</v>
      </c>
      <c r="V24" s="53">
        <v>-2</v>
      </c>
    </row>
    <row r="25" spans="2:22" ht="14.45" customHeight="1" thickBot="1" x14ac:dyDescent="0.3">
      <c r="B25" s="31">
        <v>15</v>
      </c>
      <c r="C25" s="32" t="s">
        <v>178</v>
      </c>
      <c r="D25" s="33">
        <v>25</v>
      </c>
      <c r="E25" s="34">
        <v>4.7993856786331347E-3</v>
      </c>
      <c r="F25" s="33">
        <v>4</v>
      </c>
      <c r="G25" s="34">
        <v>8.3022000830220008E-4</v>
      </c>
      <c r="H25" s="35">
        <v>5.25</v>
      </c>
      <c r="I25" s="52">
        <v>9</v>
      </c>
      <c r="J25" s="33">
        <v>14</v>
      </c>
      <c r="K25" s="35">
        <v>0.78571428571428581</v>
      </c>
      <c r="L25" s="52">
        <v>6</v>
      </c>
      <c r="M25"/>
      <c r="O25" s="31">
        <v>15</v>
      </c>
      <c r="P25" s="32" t="s">
        <v>17</v>
      </c>
      <c r="Q25" s="33">
        <v>209</v>
      </c>
      <c r="R25" s="34">
        <v>4.2421044085410404E-3</v>
      </c>
      <c r="S25" s="33">
        <v>176</v>
      </c>
      <c r="T25" s="34">
        <v>4.0497008743672338E-3</v>
      </c>
      <c r="U25" s="35">
        <v>0.1875</v>
      </c>
      <c r="V25" s="52">
        <v>-2</v>
      </c>
    </row>
    <row r="26" spans="2:22" ht="14.45" customHeight="1" thickBot="1" x14ac:dyDescent="0.3">
      <c r="B26" s="36">
        <v>16</v>
      </c>
      <c r="C26" s="37" t="s">
        <v>22</v>
      </c>
      <c r="D26" s="38">
        <v>19</v>
      </c>
      <c r="E26" s="39">
        <v>3.6475331157611824E-3</v>
      </c>
      <c r="F26" s="38">
        <v>0</v>
      </c>
      <c r="G26" s="39">
        <v>0</v>
      </c>
      <c r="H26" s="40"/>
      <c r="I26" s="53"/>
      <c r="J26" s="38">
        <v>10</v>
      </c>
      <c r="K26" s="40">
        <v>0.89999999999999991</v>
      </c>
      <c r="L26" s="53">
        <v>6</v>
      </c>
      <c r="M26"/>
      <c r="O26" s="36">
        <v>16</v>
      </c>
      <c r="P26" s="37" t="s">
        <v>93</v>
      </c>
      <c r="Q26" s="38">
        <v>164</v>
      </c>
      <c r="R26" s="39">
        <v>3.3287326459365105E-3</v>
      </c>
      <c r="S26" s="38">
        <v>134</v>
      </c>
      <c r="T26" s="39">
        <v>3.083294983893235E-3</v>
      </c>
      <c r="U26" s="40">
        <v>0.22388059701492535</v>
      </c>
      <c r="V26" s="53">
        <v>0</v>
      </c>
    </row>
    <row r="27" spans="2:22" ht="14.45" customHeight="1" thickBot="1" x14ac:dyDescent="0.3">
      <c r="B27" s="31">
        <v>17</v>
      </c>
      <c r="C27" s="32" t="s">
        <v>17</v>
      </c>
      <c r="D27" s="33">
        <v>17</v>
      </c>
      <c r="E27" s="34">
        <v>3.263582261470532E-3</v>
      </c>
      <c r="F27" s="33">
        <v>10</v>
      </c>
      <c r="G27" s="34">
        <v>2.0755500207555004E-3</v>
      </c>
      <c r="H27" s="35">
        <v>0.7</v>
      </c>
      <c r="I27" s="52">
        <v>3</v>
      </c>
      <c r="J27" s="33">
        <v>32</v>
      </c>
      <c r="K27" s="35">
        <v>-0.46875</v>
      </c>
      <c r="L27" s="52">
        <v>-2</v>
      </c>
      <c r="M27"/>
      <c r="O27" s="31">
        <v>17</v>
      </c>
      <c r="P27" s="32" t="s">
        <v>25</v>
      </c>
      <c r="Q27" s="33">
        <v>144</v>
      </c>
      <c r="R27" s="34">
        <v>2.9227896403344971E-3</v>
      </c>
      <c r="S27" s="33">
        <v>102</v>
      </c>
      <c r="T27" s="34">
        <v>2.3469857340082836E-3</v>
      </c>
      <c r="U27" s="35">
        <v>0.41176470588235303</v>
      </c>
      <c r="V27" s="52">
        <v>0</v>
      </c>
    </row>
    <row r="28" spans="2:22" ht="14.45" customHeight="1" thickBot="1" x14ac:dyDescent="0.3">
      <c r="B28" s="36">
        <v>18</v>
      </c>
      <c r="C28" s="37" t="s">
        <v>93</v>
      </c>
      <c r="D28" s="38">
        <v>15</v>
      </c>
      <c r="E28" s="39">
        <v>2.8796314071798811E-3</v>
      </c>
      <c r="F28" s="38">
        <v>11</v>
      </c>
      <c r="G28" s="39">
        <v>2.2831050228310501E-3</v>
      </c>
      <c r="H28" s="40">
        <v>0.36363636363636354</v>
      </c>
      <c r="I28" s="53">
        <v>0</v>
      </c>
      <c r="J28" s="38">
        <v>29</v>
      </c>
      <c r="K28" s="40">
        <v>-0.48275862068965514</v>
      </c>
      <c r="L28" s="53">
        <v>-2</v>
      </c>
      <c r="M28"/>
      <c r="O28" s="36">
        <v>18</v>
      </c>
      <c r="P28" s="37" t="s">
        <v>144</v>
      </c>
      <c r="Q28" s="38">
        <v>130</v>
      </c>
      <c r="R28" s="39">
        <v>2.6386295364130875E-3</v>
      </c>
      <c r="S28" s="38">
        <v>75</v>
      </c>
      <c r="T28" s="39">
        <v>1.7257248044178556E-3</v>
      </c>
      <c r="U28" s="40">
        <v>0.73333333333333339</v>
      </c>
      <c r="V28" s="53">
        <v>2</v>
      </c>
    </row>
    <row r="29" spans="2:22" ht="14.45" customHeight="1" thickBot="1" x14ac:dyDescent="0.3">
      <c r="B29" s="31">
        <v>19</v>
      </c>
      <c r="C29" s="32" t="s">
        <v>119</v>
      </c>
      <c r="D29" s="33">
        <v>14</v>
      </c>
      <c r="E29" s="34">
        <v>2.6876559800345554E-3</v>
      </c>
      <c r="F29" s="33">
        <v>14</v>
      </c>
      <c r="G29" s="34">
        <v>2.9057700290577005E-3</v>
      </c>
      <c r="H29" s="35">
        <v>0</v>
      </c>
      <c r="I29" s="52">
        <v>-5</v>
      </c>
      <c r="J29" s="33">
        <v>16</v>
      </c>
      <c r="K29" s="35">
        <v>-0.125</v>
      </c>
      <c r="L29" s="52">
        <v>0</v>
      </c>
      <c r="M29"/>
      <c r="O29" s="31">
        <v>19</v>
      </c>
      <c r="P29" s="32" t="s">
        <v>145</v>
      </c>
      <c r="Q29" s="33">
        <v>127</v>
      </c>
      <c r="R29" s="34">
        <v>2.5777380855727854E-3</v>
      </c>
      <c r="S29" s="33">
        <v>100</v>
      </c>
      <c r="T29" s="34">
        <v>2.3009664058904738E-3</v>
      </c>
      <c r="U29" s="35">
        <v>0.27</v>
      </c>
      <c r="V29" s="52">
        <v>-1</v>
      </c>
    </row>
    <row r="30" spans="2:22" ht="14.45" customHeight="1" thickBot="1" x14ac:dyDescent="0.3">
      <c r="B30" s="36">
        <v>20</v>
      </c>
      <c r="C30" s="37" t="s">
        <v>155</v>
      </c>
      <c r="D30" s="38">
        <v>13</v>
      </c>
      <c r="E30" s="39">
        <v>2.4956805528892302E-3</v>
      </c>
      <c r="F30" s="38">
        <v>2</v>
      </c>
      <c r="G30" s="39">
        <v>4.1511000415110004E-4</v>
      </c>
      <c r="H30" s="40">
        <v>5.5</v>
      </c>
      <c r="I30" s="53">
        <v>10</v>
      </c>
      <c r="J30" s="38">
        <v>16</v>
      </c>
      <c r="K30" s="40">
        <v>-0.1875</v>
      </c>
      <c r="L30" s="53">
        <v>-1</v>
      </c>
      <c r="M30"/>
      <c r="O30" s="36">
        <v>20</v>
      </c>
      <c r="P30" s="37" t="s">
        <v>22</v>
      </c>
      <c r="Q30" s="38">
        <v>110</v>
      </c>
      <c r="R30" s="39">
        <v>2.2326865308110741E-3</v>
      </c>
      <c r="S30" s="38">
        <v>6</v>
      </c>
      <c r="T30" s="39">
        <v>1.3805798435342844E-4</v>
      </c>
      <c r="U30" s="40">
        <v>17.333333333333332</v>
      </c>
      <c r="V30" s="53">
        <v>30</v>
      </c>
    </row>
    <row r="31" spans="2:22" ht="15.75" thickBot="1" x14ac:dyDescent="0.3">
      <c r="B31" s="72" t="s">
        <v>40</v>
      </c>
      <c r="C31" s="73"/>
      <c r="D31" s="41">
        <f>SUM(D11:D30)</f>
        <v>5098</v>
      </c>
      <c r="E31" s="42">
        <f>D31/D33</f>
        <v>0.97869072758686892</v>
      </c>
      <c r="F31" s="41">
        <f>SUM(F11:F30)</f>
        <v>4711</v>
      </c>
      <c r="G31" s="42">
        <f>F31/F33</f>
        <v>0.9777916147779161</v>
      </c>
      <c r="H31" s="43">
        <f>D31/F31-1</f>
        <v>8.2148163871789359E-2</v>
      </c>
      <c r="I31" s="54"/>
      <c r="J31" s="41">
        <f>SUM(J11:J30)</f>
        <v>6086</v>
      </c>
      <c r="K31" s="42">
        <f>E31/J31-1</f>
        <v>-0.9998391898245832</v>
      </c>
      <c r="L31" s="41"/>
      <c r="M31"/>
      <c r="O31" s="72" t="s">
        <v>40</v>
      </c>
      <c r="P31" s="73"/>
      <c r="Q31" s="41">
        <f>SUM(Q11:Q30)</f>
        <v>48184</v>
      </c>
      <c r="R31" s="42">
        <f>Q31/Q33</f>
        <v>0.97799788909637086</v>
      </c>
      <c r="S31" s="41">
        <f>SUM(S11:S30)</f>
        <v>42406</v>
      </c>
      <c r="T31" s="42">
        <f>S31/S33</f>
        <v>0.97574781408191436</v>
      </c>
      <c r="U31" s="43">
        <f>Q31/S31-1</f>
        <v>0.136254303636278</v>
      </c>
      <c r="V31" s="54"/>
    </row>
    <row r="32" spans="2:22" ht="15.75" thickBot="1" x14ac:dyDescent="0.3">
      <c r="B32" s="72" t="s">
        <v>12</v>
      </c>
      <c r="C32" s="73"/>
      <c r="D32" s="41">
        <f>D33-SUM(D11:D30)</f>
        <v>111</v>
      </c>
      <c r="E32" s="42">
        <f>D32/D33</f>
        <v>2.130927241313112E-2</v>
      </c>
      <c r="F32" s="41">
        <f>F33-SUM(F11:F30)</f>
        <v>107</v>
      </c>
      <c r="G32" s="42">
        <f>F32/F33</f>
        <v>2.2208385222083852E-2</v>
      </c>
      <c r="H32" s="43">
        <f>D32/F32-1</f>
        <v>3.7383177570093462E-2</v>
      </c>
      <c r="I32" s="54"/>
      <c r="J32" s="41">
        <f>J33-SUM(J11:J30)</f>
        <v>154</v>
      </c>
      <c r="K32" s="42">
        <f>E32/J32-1</f>
        <v>-0.99986162810121348</v>
      </c>
      <c r="L32" s="41"/>
      <c r="M32"/>
      <c r="O32" s="72" t="s">
        <v>12</v>
      </c>
      <c r="P32" s="73"/>
      <c r="Q32" s="41">
        <f>Q33-SUM(Q11:Q30)</f>
        <v>1084</v>
      </c>
      <c r="R32" s="42">
        <f>Q32/Q33</f>
        <v>2.2002110903629132E-2</v>
      </c>
      <c r="S32" s="41">
        <f>S33-SUM(S11:S30)</f>
        <v>1054</v>
      </c>
      <c r="T32" s="42">
        <f>S32/S33</f>
        <v>2.4252185918085596E-2</v>
      </c>
      <c r="U32" s="43">
        <f>Q32/S32-1</f>
        <v>2.8462998102466885E-2</v>
      </c>
      <c r="V32" s="55"/>
    </row>
    <row r="33" spans="2:22" ht="15.75" thickBot="1" x14ac:dyDescent="0.3">
      <c r="B33" s="70" t="s">
        <v>34</v>
      </c>
      <c r="C33" s="71"/>
      <c r="D33" s="44">
        <v>5209</v>
      </c>
      <c r="E33" s="45">
        <v>1</v>
      </c>
      <c r="F33" s="44">
        <v>4818</v>
      </c>
      <c r="G33" s="45">
        <v>1</v>
      </c>
      <c r="H33" s="46">
        <v>8.1154005811540086E-2</v>
      </c>
      <c r="I33" s="56"/>
      <c r="J33" s="44">
        <v>6240</v>
      </c>
      <c r="K33" s="46">
        <v>-0.16522435897435894</v>
      </c>
      <c r="L33" s="44"/>
      <c r="M33"/>
      <c r="N33" s="47"/>
      <c r="O33" s="70" t="s">
        <v>34</v>
      </c>
      <c r="P33" s="71"/>
      <c r="Q33" s="44">
        <v>49268</v>
      </c>
      <c r="R33" s="45">
        <v>1</v>
      </c>
      <c r="S33" s="44">
        <v>43460</v>
      </c>
      <c r="T33" s="45">
        <v>1</v>
      </c>
      <c r="U33" s="46">
        <v>0.13364012885411869</v>
      </c>
      <c r="V33" s="56"/>
    </row>
    <row r="34" spans="2:22" ht="15" x14ac:dyDescent="0.25">
      <c r="B34" s="48" t="s">
        <v>68</v>
      </c>
      <c r="M34"/>
      <c r="O34" s="48" t="s">
        <v>68</v>
      </c>
    </row>
    <row r="35" spans="2:22" ht="15" x14ac:dyDescent="0.25">
      <c r="B35" s="49" t="s">
        <v>67</v>
      </c>
      <c r="M35"/>
      <c r="O35" s="49" t="s">
        <v>67</v>
      </c>
    </row>
    <row r="36" spans="2:22" x14ac:dyDescent="0.2">
      <c r="B36" s="60"/>
    </row>
    <row r="37" spans="2:22" x14ac:dyDescent="0.2">
      <c r="B37" s="61"/>
    </row>
    <row r="38" spans="2:22" ht="15" customHeight="1" x14ac:dyDescent="0.2">
      <c r="B38" s="91" t="s">
        <v>179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50"/>
      <c r="O38" s="91" t="s">
        <v>138</v>
      </c>
      <c r="P38" s="91"/>
      <c r="Q38" s="91"/>
      <c r="R38" s="91"/>
      <c r="S38" s="91"/>
      <c r="T38" s="91"/>
      <c r="U38" s="91"/>
      <c r="V38" s="91"/>
    </row>
    <row r="39" spans="2:22" ht="15" customHeight="1" x14ac:dyDescent="0.2">
      <c r="B39" s="100" t="s">
        <v>180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50"/>
      <c r="O39" s="100" t="s">
        <v>139</v>
      </c>
      <c r="P39" s="100"/>
      <c r="Q39" s="100"/>
      <c r="R39" s="100"/>
      <c r="S39" s="100"/>
      <c r="T39" s="100"/>
      <c r="U39" s="100"/>
      <c r="V39" s="100"/>
    </row>
    <row r="40" spans="2:22" ht="15" customHeight="1" thickBot="1" x14ac:dyDescent="0.25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51"/>
      <c r="V40" s="24" t="s">
        <v>4</v>
      </c>
    </row>
    <row r="41" spans="2:22" x14ac:dyDescent="0.2">
      <c r="B41" s="74" t="s">
        <v>0</v>
      </c>
      <c r="C41" s="76" t="s">
        <v>39</v>
      </c>
      <c r="D41" s="78" t="s">
        <v>170</v>
      </c>
      <c r="E41" s="79"/>
      <c r="F41" s="79"/>
      <c r="G41" s="79"/>
      <c r="H41" s="79"/>
      <c r="I41" s="80"/>
      <c r="J41" s="78" t="s">
        <v>163</v>
      </c>
      <c r="K41" s="79"/>
      <c r="L41" s="80"/>
      <c r="O41" s="74" t="s">
        <v>0</v>
      </c>
      <c r="P41" s="76" t="s">
        <v>39</v>
      </c>
      <c r="Q41" s="78" t="s">
        <v>168</v>
      </c>
      <c r="R41" s="79"/>
      <c r="S41" s="79"/>
      <c r="T41" s="79"/>
      <c r="U41" s="79"/>
      <c r="V41" s="80"/>
    </row>
    <row r="42" spans="2:22" ht="15" customHeight="1" thickBot="1" x14ac:dyDescent="0.25">
      <c r="B42" s="75"/>
      <c r="C42" s="77"/>
      <c r="D42" s="96" t="s">
        <v>171</v>
      </c>
      <c r="E42" s="97"/>
      <c r="F42" s="97"/>
      <c r="G42" s="97"/>
      <c r="H42" s="97"/>
      <c r="I42" s="98"/>
      <c r="J42" s="96" t="s">
        <v>164</v>
      </c>
      <c r="K42" s="97"/>
      <c r="L42" s="98"/>
      <c r="O42" s="75"/>
      <c r="P42" s="77"/>
      <c r="Q42" s="96" t="s">
        <v>169</v>
      </c>
      <c r="R42" s="97"/>
      <c r="S42" s="97"/>
      <c r="T42" s="97"/>
      <c r="U42" s="97"/>
      <c r="V42" s="98"/>
    </row>
    <row r="43" spans="2:22" ht="15" customHeight="1" x14ac:dyDescent="0.2">
      <c r="B43" s="75"/>
      <c r="C43" s="77"/>
      <c r="D43" s="81">
        <v>2026</v>
      </c>
      <c r="E43" s="82"/>
      <c r="F43" s="81">
        <v>2025</v>
      </c>
      <c r="G43" s="82"/>
      <c r="H43" s="85" t="s">
        <v>5</v>
      </c>
      <c r="I43" s="85" t="s">
        <v>42</v>
      </c>
      <c r="J43" s="85">
        <v>2026</v>
      </c>
      <c r="K43" s="85" t="s">
        <v>172</v>
      </c>
      <c r="L43" s="87" t="s">
        <v>174</v>
      </c>
      <c r="O43" s="75"/>
      <c r="P43" s="77"/>
      <c r="Q43" s="81">
        <v>2026</v>
      </c>
      <c r="R43" s="82"/>
      <c r="S43" s="81">
        <v>2025</v>
      </c>
      <c r="T43" s="82"/>
      <c r="U43" s="85" t="s">
        <v>5</v>
      </c>
      <c r="V43" s="87" t="s">
        <v>63</v>
      </c>
    </row>
    <row r="44" spans="2:22" ht="14.45" customHeight="1" thickBot="1" x14ac:dyDescent="0.25">
      <c r="B44" s="89" t="s">
        <v>6</v>
      </c>
      <c r="C44" s="92" t="s">
        <v>39</v>
      </c>
      <c r="D44" s="83"/>
      <c r="E44" s="84"/>
      <c r="F44" s="83"/>
      <c r="G44" s="84"/>
      <c r="H44" s="86"/>
      <c r="I44" s="86"/>
      <c r="J44" s="86"/>
      <c r="K44" s="86"/>
      <c r="L44" s="88"/>
      <c r="O44" s="89" t="s">
        <v>6</v>
      </c>
      <c r="P44" s="92" t="s">
        <v>39</v>
      </c>
      <c r="Q44" s="83"/>
      <c r="R44" s="84"/>
      <c r="S44" s="83"/>
      <c r="T44" s="84"/>
      <c r="U44" s="86"/>
      <c r="V44" s="88"/>
    </row>
    <row r="45" spans="2:22" ht="15" customHeight="1" x14ac:dyDescent="0.2">
      <c r="B45" s="89"/>
      <c r="C45" s="92"/>
      <c r="D45" s="25" t="s">
        <v>8</v>
      </c>
      <c r="E45" s="26" t="s">
        <v>2</v>
      </c>
      <c r="F45" s="25" t="s">
        <v>8</v>
      </c>
      <c r="G45" s="26" t="s">
        <v>2</v>
      </c>
      <c r="H45" s="94" t="s">
        <v>9</v>
      </c>
      <c r="I45" s="94" t="s">
        <v>43</v>
      </c>
      <c r="J45" s="94" t="s">
        <v>8</v>
      </c>
      <c r="K45" s="94" t="s">
        <v>173</v>
      </c>
      <c r="L45" s="68" t="s">
        <v>175</v>
      </c>
      <c r="O45" s="89"/>
      <c r="P45" s="92"/>
      <c r="Q45" s="25" t="s">
        <v>8</v>
      </c>
      <c r="R45" s="26" t="s">
        <v>2</v>
      </c>
      <c r="S45" s="25" t="s">
        <v>8</v>
      </c>
      <c r="T45" s="26" t="s">
        <v>2</v>
      </c>
      <c r="U45" s="94" t="s">
        <v>9</v>
      </c>
      <c r="V45" s="68" t="s">
        <v>64</v>
      </c>
    </row>
    <row r="46" spans="2:22" ht="14.25" customHeight="1" thickBot="1" x14ac:dyDescent="0.25">
      <c r="B46" s="90"/>
      <c r="C46" s="93"/>
      <c r="D46" s="28" t="s">
        <v>10</v>
      </c>
      <c r="E46" s="29" t="s">
        <v>11</v>
      </c>
      <c r="F46" s="28" t="s">
        <v>10</v>
      </c>
      <c r="G46" s="29" t="s">
        <v>11</v>
      </c>
      <c r="H46" s="95"/>
      <c r="I46" s="95"/>
      <c r="J46" s="95" t="s">
        <v>10</v>
      </c>
      <c r="K46" s="95"/>
      <c r="L46" s="69"/>
      <c r="O46" s="90"/>
      <c r="P46" s="93"/>
      <c r="Q46" s="28" t="s">
        <v>10</v>
      </c>
      <c r="R46" s="29" t="s">
        <v>11</v>
      </c>
      <c r="S46" s="28" t="s">
        <v>10</v>
      </c>
      <c r="T46" s="29" t="s">
        <v>11</v>
      </c>
      <c r="U46" s="95"/>
      <c r="V46" s="69"/>
    </row>
    <row r="47" spans="2:22" ht="15" thickBot="1" x14ac:dyDescent="0.25">
      <c r="B47" s="31">
        <v>1</v>
      </c>
      <c r="C47" s="32" t="s">
        <v>56</v>
      </c>
      <c r="D47" s="33">
        <v>701</v>
      </c>
      <c r="E47" s="34">
        <v>0.13457477442887311</v>
      </c>
      <c r="F47" s="33">
        <v>530</v>
      </c>
      <c r="G47" s="34">
        <v>0.11000415110004151</v>
      </c>
      <c r="H47" s="35">
        <v>0.3226415094339623</v>
      </c>
      <c r="I47" s="52">
        <v>0</v>
      </c>
      <c r="J47" s="33">
        <v>829</v>
      </c>
      <c r="K47" s="35">
        <v>-0.15440289505428229</v>
      </c>
      <c r="L47" s="52">
        <v>0</v>
      </c>
      <c r="O47" s="31">
        <v>1</v>
      </c>
      <c r="P47" s="32" t="s">
        <v>56</v>
      </c>
      <c r="Q47" s="33">
        <v>6549</v>
      </c>
      <c r="R47" s="34">
        <v>0.13292603718437931</v>
      </c>
      <c r="S47" s="33">
        <v>4445</v>
      </c>
      <c r="T47" s="34">
        <v>0.10227795674183157</v>
      </c>
      <c r="U47" s="35">
        <v>0.47334083239595048</v>
      </c>
      <c r="V47" s="52">
        <v>0</v>
      </c>
    </row>
    <row r="48" spans="2:22" ht="15" thickBot="1" x14ac:dyDescent="0.25">
      <c r="B48" s="36">
        <v>2</v>
      </c>
      <c r="C48" s="37" t="s">
        <v>73</v>
      </c>
      <c r="D48" s="38">
        <v>376</v>
      </c>
      <c r="E48" s="39">
        <v>7.2182760606642346E-2</v>
      </c>
      <c r="F48" s="38">
        <v>330</v>
      </c>
      <c r="G48" s="39">
        <v>6.8493150684931503E-2</v>
      </c>
      <c r="H48" s="40">
        <v>0.1393939393939394</v>
      </c>
      <c r="I48" s="53">
        <v>1</v>
      </c>
      <c r="J48" s="38">
        <v>397</v>
      </c>
      <c r="K48" s="40">
        <v>-5.2896725440806036E-2</v>
      </c>
      <c r="L48" s="53">
        <v>1</v>
      </c>
      <c r="O48" s="36">
        <v>2</v>
      </c>
      <c r="P48" s="37" t="s">
        <v>73</v>
      </c>
      <c r="Q48" s="38">
        <v>3699</v>
      </c>
      <c r="R48" s="39">
        <v>7.5079158886092387E-2</v>
      </c>
      <c r="S48" s="38">
        <v>3099</v>
      </c>
      <c r="T48" s="39">
        <v>7.130694891854579E-2</v>
      </c>
      <c r="U48" s="40">
        <v>0.19361084220716362</v>
      </c>
      <c r="V48" s="53">
        <v>0</v>
      </c>
    </row>
    <row r="49" spans="2:22" ht="15" thickBot="1" x14ac:dyDescent="0.25">
      <c r="B49" s="31">
        <v>3</v>
      </c>
      <c r="C49" s="32" t="s">
        <v>92</v>
      </c>
      <c r="D49" s="33">
        <v>307</v>
      </c>
      <c r="E49" s="34">
        <v>5.8936456133614895E-2</v>
      </c>
      <c r="F49" s="33">
        <v>222</v>
      </c>
      <c r="G49" s="34">
        <v>4.6077210460772101E-2</v>
      </c>
      <c r="H49" s="35">
        <v>0.38288288288288297</v>
      </c>
      <c r="I49" s="52">
        <v>4</v>
      </c>
      <c r="J49" s="33">
        <v>409</v>
      </c>
      <c r="K49" s="35">
        <v>-0.24938875305623476</v>
      </c>
      <c r="L49" s="52">
        <v>-1</v>
      </c>
      <c r="O49" s="31">
        <v>3</v>
      </c>
      <c r="P49" s="32" t="s">
        <v>66</v>
      </c>
      <c r="Q49" s="33">
        <v>3100</v>
      </c>
      <c r="R49" s="34">
        <v>6.292116586831209E-2</v>
      </c>
      <c r="S49" s="33">
        <v>2894</v>
      </c>
      <c r="T49" s="34">
        <v>6.6589967786470319E-2</v>
      </c>
      <c r="U49" s="35">
        <v>7.1181755355908871E-2</v>
      </c>
      <c r="V49" s="52">
        <v>0</v>
      </c>
    </row>
    <row r="50" spans="2:22" ht="15" thickBot="1" x14ac:dyDescent="0.25">
      <c r="B50" s="36">
        <v>4</v>
      </c>
      <c r="C50" s="37" t="s">
        <v>58</v>
      </c>
      <c r="D50" s="38">
        <v>287</v>
      </c>
      <c r="E50" s="39">
        <v>5.5096947590708392E-2</v>
      </c>
      <c r="F50" s="38">
        <v>305</v>
      </c>
      <c r="G50" s="39">
        <v>6.330427563304275E-2</v>
      </c>
      <c r="H50" s="40">
        <v>-5.9016393442622994E-2</v>
      </c>
      <c r="I50" s="53">
        <v>0</v>
      </c>
      <c r="J50" s="38">
        <v>258</v>
      </c>
      <c r="K50" s="40">
        <v>0.11240310077519378</v>
      </c>
      <c r="L50" s="53">
        <v>3</v>
      </c>
      <c r="O50" s="36">
        <v>4</v>
      </c>
      <c r="P50" s="37" t="s">
        <v>92</v>
      </c>
      <c r="Q50" s="38">
        <v>2796</v>
      </c>
      <c r="R50" s="39">
        <v>5.6750832183161487E-2</v>
      </c>
      <c r="S50" s="38">
        <v>2019</v>
      </c>
      <c r="T50" s="39">
        <v>4.6456511734928672E-2</v>
      </c>
      <c r="U50" s="40">
        <v>0.38484398216939075</v>
      </c>
      <c r="V50" s="53">
        <v>4</v>
      </c>
    </row>
    <row r="51" spans="2:22" ht="15" thickBot="1" x14ac:dyDescent="0.25">
      <c r="B51" s="31">
        <v>5</v>
      </c>
      <c r="C51" s="32" t="s">
        <v>60</v>
      </c>
      <c r="D51" s="33">
        <v>276</v>
      </c>
      <c r="E51" s="34">
        <v>5.2985217892109811E-2</v>
      </c>
      <c r="F51" s="33">
        <v>303</v>
      </c>
      <c r="G51" s="34">
        <v>6.2889165628891658E-2</v>
      </c>
      <c r="H51" s="35">
        <v>-8.9108910891089077E-2</v>
      </c>
      <c r="I51" s="52">
        <v>0</v>
      </c>
      <c r="J51" s="33">
        <v>349</v>
      </c>
      <c r="K51" s="35">
        <v>-0.20916905444126077</v>
      </c>
      <c r="L51" s="52">
        <v>0</v>
      </c>
      <c r="O51" s="31">
        <v>5</v>
      </c>
      <c r="P51" s="32" t="s">
        <v>60</v>
      </c>
      <c r="Q51" s="33">
        <v>2473</v>
      </c>
      <c r="R51" s="34">
        <v>5.019485264268897E-2</v>
      </c>
      <c r="S51" s="33">
        <v>2526</v>
      </c>
      <c r="T51" s="34">
        <v>5.8122411412793375E-2</v>
      </c>
      <c r="U51" s="35">
        <v>-2.0981789390340455E-2</v>
      </c>
      <c r="V51" s="52">
        <v>2</v>
      </c>
    </row>
    <row r="52" spans="2:22" ht="15" thickBot="1" x14ac:dyDescent="0.25">
      <c r="B52" s="36">
        <v>6</v>
      </c>
      <c r="C52" s="37" t="s">
        <v>66</v>
      </c>
      <c r="D52" s="38">
        <v>271</v>
      </c>
      <c r="E52" s="39">
        <v>5.2025340756383182E-2</v>
      </c>
      <c r="F52" s="38">
        <v>415</v>
      </c>
      <c r="G52" s="39">
        <v>8.6135325861353265E-2</v>
      </c>
      <c r="H52" s="40">
        <v>-0.34698795180722897</v>
      </c>
      <c r="I52" s="53">
        <v>-4</v>
      </c>
      <c r="J52" s="38">
        <v>305</v>
      </c>
      <c r="K52" s="40">
        <v>-0.11147540983606552</v>
      </c>
      <c r="L52" s="53">
        <v>0</v>
      </c>
      <c r="O52" s="36">
        <v>6</v>
      </c>
      <c r="P52" s="37" t="s">
        <v>58</v>
      </c>
      <c r="Q52" s="38">
        <v>2432</v>
      </c>
      <c r="R52" s="39">
        <v>4.9362669481204838E-2</v>
      </c>
      <c r="S52" s="38">
        <v>2624</v>
      </c>
      <c r="T52" s="39">
        <v>6.0377358490566038E-2</v>
      </c>
      <c r="U52" s="40">
        <v>-7.3170731707317027E-2</v>
      </c>
      <c r="V52" s="53">
        <v>-2</v>
      </c>
    </row>
    <row r="53" spans="2:22" ht="15" thickBot="1" x14ac:dyDescent="0.25">
      <c r="B53" s="31">
        <v>7</v>
      </c>
      <c r="C53" s="32" t="s">
        <v>57</v>
      </c>
      <c r="D53" s="33">
        <v>261</v>
      </c>
      <c r="E53" s="34">
        <v>5.010558648492993E-2</v>
      </c>
      <c r="F53" s="33">
        <v>222</v>
      </c>
      <c r="G53" s="34">
        <v>4.6077210460772101E-2</v>
      </c>
      <c r="H53" s="35">
        <v>0.17567567567567566</v>
      </c>
      <c r="I53" s="52">
        <v>0</v>
      </c>
      <c r="J53" s="33">
        <v>187</v>
      </c>
      <c r="K53" s="35">
        <v>0.39572192513368987</v>
      </c>
      <c r="L53" s="52">
        <v>5</v>
      </c>
      <c r="O53" s="31">
        <v>7</v>
      </c>
      <c r="P53" s="32" t="s">
        <v>75</v>
      </c>
      <c r="Q53" s="33">
        <v>2365</v>
      </c>
      <c r="R53" s="34">
        <v>4.8002760412438096E-2</v>
      </c>
      <c r="S53" s="33">
        <v>2546</v>
      </c>
      <c r="T53" s="34">
        <v>5.8582604693971467E-2</v>
      </c>
      <c r="U53" s="35">
        <v>-7.1091908876669274E-2</v>
      </c>
      <c r="V53" s="52">
        <v>-1</v>
      </c>
    </row>
    <row r="54" spans="2:22" ht="15" thickBot="1" x14ac:dyDescent="0.25">
      <c r="B54" s="36">
        <v>8</v>
      </c>
      <c r="C54" s="37" t="s">
        <v>75</v>
      </c>
      <c r="D54" s="38">
        <v>261</v>
      </c>
      <c r="E54" s="39">
        <v>5.010558648492993E-2</v>
      </c>
      <c r="F54" s="38">
        <v>296</v>
      </c>
      <c r="G54" s="39">
        <v>6.1436280614362807E-2</v>
      </c>
      <c r="H54" s="40">
        <v>-0.1182432432432432</v>
      </c>
      <c r="I54" s="53">
        <v>-1</v>
      </c>
      <c r="J54" s="38">
        <v>233</v>
      </c>
      <c r="K54" s="40">
        <v>0.12017167381974247</v>
      </c>
      <c r="L54" s="53">
        <v>1</v>
      </c>
      <c r="O54" s="36">
        <v>8</v>
      </c>
      <c r="P54" s="37" t="s">
        <v>57</v>
      </c>
      <c r="Q54" s="38">
        <v>2337</v>
      </c>
      <c r="R54" s="39">
        <v>4.7434440204595273E-2</v>
      </c>
      <c r="S54" s="38">
        <v>2598</v>
      </c>
      <c r="T54" s="39">
        <v>5.9779107225034517E-2</v>
      </c>
      <c r="U54" s="40">
        <v>-0.10046189376443415</v>
      </c>
      <c r="V54" s="53">
        <v>-3</v>
      </c>
    </row>
    <row r="55" spans="2:22" ht="15" thickBot="1" x14ac:dyDescent="0.25">
      <c r="B55" s="31">
        <v>9</v>
      </c>
      <c r="C55" s="32" t="s">
        <v>127</v>
      </c>
      <c r="D55" s="33">
        <v>205</v>
      </c>
      <c r="E55" s="34">
        <v>3.9354962564791707E-2</v>
      </c>
      <c r="F55" s="33">
        <v>104</v>
      </c>
      <c r="G55" s="34">
        <v>2.1585720215857203E-2</v>
      </c>
      <c r="H55" s="35">
        <v>0.97115384615384626</v>
      </c>
      <c r="I55" s="52">
        <v>7</v>
      </c>
      <c r="J55" s="33">
        <v>222</v>
      </c>
      <c r="K55" s="35">
        <v>-7.6576576576576572E-2</v>
      </c>
      <c r="L55" s="52">
        <v>0</v>
      </c>
      <c r="O55" s="31">
        <v>9</v>
      </c>
      <c r="P55" s="32" t="s">
        <v>127</v>
      </c>
      <c r="Q55" s="33">
        <v>1805</v>
      </c>
      <c r="R55" s="34">
        <v>3.6636356255581717E-2</v>
      </c>
      <c r="S55" s="33">
        <v>972</v>
      </c>
      <c r="T55" s="34">
        <v>2.2365393465255408E-2</v>
      </c>
      <c r="U55" s="35">
        <v>0.85699588477366251</v>
      </c>
      <c r="V55" s="52">
        <v>6</v>
      </c>
    </row>
    <row r="56" spans="2:22" ht="15" thickBot="1" x14ac:dyDescent="0.25">
      <c r="B56" s="36">
        <v>10</v>
      </c>
      <c r="C56" s="37" t="s">
        <v>146</v>
      </c>
      <c r="D56" s="38">
        <v>168</v>
      </c>
      <c r="E56" s="39">
        <v>3.225187176041467E-2</v>
      </c>
      <c r="F56" s="38">
        <v>135</v>
      </c>
      <c r="G56" s="39">
        <v>2.8019925280199254E-2</v>
      </c>
      <c r="H56" s="40">
        <v>0.24444444444444446</v>
      </c>
      <c r="I56" s="53">
        <v>2</v>
      </c>
      <c r="J56" s="38">
        <v>357</v>
      </c>
      <c r="K56" s="40">
        <v>-0.52941176470588236</v>
      </c>
      <c r="L56" s="53">
        <v>-6</v>
      </c>
      <c r="O56" s="36">
        <v>10</v>
      </c>
      <c r="P56" s="37" t="s">
        <v>146</v>
      </c>
      <c r="Q56" s="38">
        <v>1758</v>
      </c>
      <c r="R56" s="39">
        <v>3.5682390192416986E-2</v>
      </c>
      <c r="S56" s="38">
        <v>1251</v>
      </c>
      <c r="T56" s="39">
        <v>2.8785089737689829E-2</v>
      </c>
      <c r="U56" s="40">
        <v>0.40527577937649872</v>
      </c>
      <c r="V56" s="53">
        <v>2</v>
      </c>
    </row>
    <row r="57" spans="2:22" ht="15" thickBot="1" x14ac:dyDescent="0.25">
      <c r="B57" s="31">
        <v>11</v>
      </c>
      <c r="C57" s="32" t="s">
        <v>84</v>
      </c>
      <c r="D57" s="33">
        <v>153</v>
      </c>
      <c r="E57" s="34">
        <v>2.9372240353234786E-2</v>
      </c>
      <c r="F57" s="33">
        <v>157</v>
      </c>
      <c r="G57" s="34">
        <v>3.2586135325861354E-2</v>
      </c>
      <c r="H57" s="35">
        <v>-2.5477707006369421E-2</v>
      </c>
      <c r="I57" s="52">
        <v>0</v>
      </c>
      <c r="J57" s="33">
        <v>172</v>
      </c>
      <c r="K57" s="35">
        <v>-0.11046511627906974</v>
      </c>
      <c r="L57" s="52">
        <v>2</v>
      </c>
      <c r="O57" s="31">
        <v>11</v>
      </c>
      <c r="P57" s="32" t="s">
        <v>74</v>
      </c>
      <c r="Q57" s="33">
        <v>1648</v>
      </c>
      <c r="R57" s="34">
        <v>3.3449703661605913E-2</v>
      </c>
      <c r="S57" s="33">
        <v>1604</v>
      </c>
      <c r="T57" s="34">
        <v>3.6907501150483205E-2</v>
      </c>
      <c r="U57" s="35">
        <v>2.7431421446383997E-2</v>
      </c>
      <c r="V57" s="52">
        <v>-1</v>
      </c>
    </row>
    <row r="58" spans="2:22" ht="15" thickBot="1" x14ac:dyDescent="0.25">
      <c r="B58" s="36">
        <v>12</v>
      </c>
      <c r="C58" s="37" t="s">
        <v>74</v>
      </c>
      <c r="D58" s="38">
        <v>151</v>
      </c>
      <c r="E58" s="39">
        <v>2.8988289498944136E-2</v>
      </c>
      <c r="F58" s="38">
        <v>174</v>
      </c>
      <c r="G58" s="39">
        <v>3.6114570361145702E-2</v>
      </c>
      <c r="H58" s="40">
        <v>-0.13218390804597702</v>
      </c>
      <c r="I58" s="53">
        <v>-3</v>
      </c>
      <c r="J58" s="38">
        <v>204</v>
      </c>
      <c r="K58" s="40">
        <v>-0.25980392156862742</v>
      </c>
      <c r="L58" s="53">
        <v>-2</v>
      </c>
      <c r="O58" s="36">
        <v>12</v>
      </c>
      <c r="P58" s="37" t="s">
        <v>84</v>
      </c>
      <c r="Q58" s="38">
        <v>1579</v>
      </c>
      <c r="R58" s="39">
        <v>3.2049200292278965E-2</v>
      </c>
      <c r="S58" s="38">
        <v>1631</v>
      </c>
      <c r="T58" s="39">
        <v>3.7528762080073629E-2</v>
      </c>
      <c r="U58" s="40">
        <v>-3.188228080931943E-2</v>
      </c>
      <c r="V58" s="53">
        <v>-3</v>
      </c>
    </row>
    <row r="59" spans="2:22" ht="15" thickBot="1" x14ac:dyDescent="0.25">
      <c r="B59" s="31">
        <v>13</v>
      </c>
      <c r="C59" s="32" t="s">
        <v>147</v>
      </c>
      <c r="D59" s="33">
        <v>121</v>
      </c>
      <c r="E59" s="34">
        <v>2.3229026684584372E-2</v>
      </c>
      <c r="F59" s="33">
        <v>116</v>
      </c>
      <c r="G59" s="34">
        <v>2.4076380240763803E-2</v>
      </c>
      <c r="H59" s="35">
        <v>4.31034482758621E-2</v>
      </c>
      <c r="I59" s="52">
        <v>1</v>
      </c>
      <c r="J59" s="33">
        <v>162</v>
      </c>
      <c r="K59" s="35">
        <v>-0.25308641975308643</v>
      </c>
      <c r="L59" s="52">
        <v>1</v>
      </c>
      <c r="O59" s="31">
        <v>13</v>
      </c>
      <c r="P59" s="32" t="s">
        <v>150</v>
      </c>
      <c r="Q59" s="33">
        <v>1141</v>
      </c>
      <c r="R59" s="34">
        <v>2.3159048469594868E-2</v>
      </c>
      <c r="S59" s="33">
        <v>1031</v>
      </c>
      <c r="T59" s="34">
        <v>2.3722963644730786E-2</v>
      </c>
      <c r="U59" s="35">
        <v>0.10669253152279334</v>
      </c>
      <c r="V59" s="52">
        <v>1</v>
      </c>
    </row>
    <row r="60" spans="2:22" ht="15" thickBot="1" x14ac:dyDescent="0.25">
      <c r="B60" s="36">
        <v>14</v>
      </c>
      <c r="C60" s="37" t="s">
        <v>150</v>
      </c>
      <c r="D60" s="38">
        <v>121</v>
      </c>
      <c r="E60" s="39">
        <v>2.3229026684584372E-2</v>
      </c>
      <c r="F60" s="38">
        <v>109</v>
      </c>
      <c r="G60" s="39">
        <v>2.2623495226234951E-2</v>
      </c>
      <c r="H60" s="40">
        <v>0.11009174311926606</v>
      </c>
      <c r="I60" s="53">
        <v>2</v>
      </c>
      <c r="J60" s="38">
        <v>195</v>
      </c>
      <c r="K60" s="40">
        <v>-0.37948717948717947</v>
      </c>
      <c r="L60" s="53">
        <v>-2</v>
      </c>
      <c r="O60" s="36">
        <v>14</v>
      </c>
      <c r="P60" s="37" t="s">
        <v>147</v>
      </c>
      <c r="Q60" s="38">
        <v>982</v>
      </c>
      <c r="R60" s="39">
        <v>1.9931801575058861E-2</v>
      </c>
      <c r="S60" s="38">
        <v>1226</v>
      </c>
      <c r="T60" s="39">
        <v>2.820984813621721E-2</v>
      </c>
      <c r="U60" s="40">
        <v>-0.19902120717781402</v>
      </c>
      <c r="V60" s="53">
        <v>-1</v>
      </c>
    </row>
    <row r="61" spans="2:22" ht="15" thickBot="1" x14ac:dyDescent="0.25">
      <c r="B61" s="31">
        <v>15</v>
      </c>
      <c r="C61" s="32" t="s">
        <v>148</v>
      </c>
      <c r="D61" s="33">
        <v>100</v>
      </c>
      <c r="E61" s="34">
        <v>1.9197542714532539E-2</v>
      </c>
      <c r="F61" s="33">
        <v>51</v>
      </c>
      <c r="G61" s="34">
        <v>1.0585305105853052E-2</v>
      </c>
      <c r="H61" s="35">
        <v>0.96078431372549011</v>
      </c>
      <c r="I61" s="52">
        <v>8</v>
      </c>
      <c r="J61" s="33">
        <v>75</v>
      </c>
      <c r="K61" s="35">
        <v>0.33333333333333326</v>
      </c>
      <c r="L61" s="52">
        <v>8</v>
      </c>
      <c r="O61" s="31">
        <v>15</v>
      </c>
      <c r="P61" s="32" t="s">
        <v>152</v>
      </c>
      <c r="Q61" s="33">
        <v>949</v>
      </c>
      <c r="R61" s="34">
        <v>1.9261995615815538E-2</v>
      </c>
      <c r="S61" s="33">
        <v>839</v>
      </c>
      <c r="T61" s="34">
        <v>1.9305108145421076E-2</v>
      </c>
      <c r="U61" s="35">
        <v>0.13110846245530383</v>
      </c>
      <c r="V61" s="52">
        <v>1</v>
      </c>
    </row>
    <row r="62" spans="2:22" ht="15" thickBot="1" x14ac:dyDescent="0.25">
      <c r="B62" s="36">
        <v>16</v>
      </c>
      <c r="C62" s="37" t="s">
        <v>157</v>
      </c>
      <c r="D62" s="38">
        <v>96</v>
      </c>
      <c r="E62" s="39">
        <v>1.842964100595124E-2</v>
      </c>
      <c r="F62" s="38">
        <v>41</v>
      </c>
      <c r="G62" s="39">
        <v>8.5097550850975513E-3</v>
      </c>
      <c r="H62" s="40">
        <v>1.3414634146341462</v>
      </c>
      <c r="I62" s="53">
        <v>10</v>
      </c>
      <c r="J62" s="38">
        <v>126</v>
      </c>
      <c r="K62" s="40">
        <v>-0.23809523809523814</v>
      </c>
      <c r="L62" s="53">
        <v>-1</v>
      </c>
      <c r="O62" s="36">
        <v>16</v>
      </c>
      <c r="P62" s="37" t="s">
        <v>149</v>
      </c>
      <c r="Q62" s="38">
        <v>926</v>
      </c>
      <c r="R62" s="39">
        <v>1.8795161159373224E-2</v>
      </c>
      <c r="S62" s="38">
        <v>551</v>
      </c>
      <c r="T62" s="39">
        <v>1.2678324896456511E-2</v>
      </c>
      <c r="U62" s="40">
        <v>0.68058076225045383</v>
      </c>
      <c r="V62" s="53">
        <v>6</v>
      </c>
    </row>
    <row r="63" spans="2:22" ht="15" thickBot="1" x14ac:dyDescent="0.25">
      <c r="B63" s="31">
        <v>17</v>
      </c>
      <c r="C63" s="32" t="s">
        <v>156</v>
      </c>
      <c r="D63" s="33">
        <v>91</v>
      </c>
      <c r="E63" s="34">
        <v>1.746976387022461E-2</v>
      </c>
      <c r="F63" s="33">
        <v>64</v>
      </c>
      <c r="G63" s="34">
        <v>1.3283520132835201E-2</v>
      </c>
      <c r="H63" s="35">
        <v>0.421875</v>
      </c>
      <c r="I63" s="52">
        <v>2</v>
      </c>
      <c r="J63" s="33">
        <v>108</v>
      </c>
      <c r="K63" s="35">
        <v>-0.15740740740740744</v>
      </c>
      <c r="L63" s="52">
        <v>0</v>
      </c>
      <c r="O63" s="31">
        <v>17</v>
      </c>
      <c r="P63" s="32" t="s">
        <v>151</v>
      </c>
      <c r="Q63" s="33">
        <v>827</v>
      </c>
      <c r="R63" s="34">
        <v>1.6785743281643256E-2</v>
      </c>
      <c r="S63" s="33">
        <v>641</v>
      </c>
      <c r="T63" s="34">
        <v>1.4749194661757939E-2</v>
      </c>
      <c r="U63" s="35">
        <v>0.29017160686427457</v>
      </c>
      <c r="V63" s="52">
        <v>2</v>
      </c>
    </row>
    <row r="64" spans="2:22" ht="15" thickBot="1" x14ac:dyDescent="0.25">
      <c r="B64" s="36">
        <v>18</v>
      </c>
      <c r="C64" s="37" t="s">
        <v>151</v>
      </c>
      <c r="D64" s="38">
        <v>88</v>
      </c>
      <c r="E64" s="39">
        <v>1.6893837588788634E-2</v>
      </c>
      <c r="F64" s="38">
        <v>102</v>
      </c>
      <c r="G64" s="39">
        <v>2.1170610211706103E-2</v>
      </c>
      <c r="H64" s="40">
        <v>-0.13725490196078427</v>
      </c>
      <c r="I64" s="53">
        <v>-1</v>
      </c>
      <c r="J64" s="38">
        <v>96</v>
      </c>
      <c r="K64" s="40">
        <v>-8.333333333333337E-2</v>
      </c>
      <c r="L64" s="53">
        <v>3</v>
      </c>
      <c r="O64" s="36">
        <v>18</v>
      </c>
      <c r="P64" s="37" t="s">
        <v>148</v>
      </c>
      <c r="Q64" s="38">
        <v>783</v>
      </c>
      <c r="R64" s="39">
        <v>1.5892668669318828E-2</v>
      </c>
      <c r="S64" s="38">
        <v>574</v>
      </c>
      <c r="T64" s="39">
        <v>1.3207547169811321E-2</v>
      </c>
      <c r="U64" s="40">
        <v>0.36411149825783973</v>
      </c>
      <c r="V64" s="53">
        <v>2</v>
      </c>
    </row>
    <row r="65" spans="2:22" ht="15" thickBot="1" x14ac:dyDescent="0.25">
      <c r="B65" s="31">
        <v>19</v>
      </c>
      <c r="C65" s="32" t="s">
        <v>158</v>
      </c>
      <c r="D65" s="33">
        <v>87</v>
      </c>
      <c r="E65" s="34">
        <v>1.6701862161643311E-2</v>
      </c>
      <c r="F65" s="33">
        <v>39</v>
      </c>
      <c r="G65" s="34">
        <v>8.0946450809464502E-3</v>
      </c>
      <c r="H65" s="35">
        <v>1.2307692307692308</v>
      </c>
      <c r="I65" s="52">
        <v>9</v>
      </c>
      <c r="J65" s="33">
        <v>100</v>
      </c>
      <c r="K65" s="35">
        <v>-0.13</v>
      </c>
      <c r="L65" s="52">
        <v>0</v>
      </c>
      <c r="O65" s="31">
        <v>19</v>
      </c>
      <c r="P65" s="32" t="s">
        <v>156</v>
      </c>
      <c r="Q65" s="33">
        <v>736</v>
      </c>
      <c r="R65" s="34">
        <v>1.4938702606154096E-2</v>
      </c>
      <c r="S65" s="33">
        <v>700</v>
      </c>
      <c r="T65" s="34">
        <v>1.6106764841233318E-2</v>
      </c>
      <c r="U65" s="35">
        <v>5.1428571428571379E-2</v>
      </c>
      <c r="V65" s="52">
        <v>-1</v>
      </c>
    </row>
    <row r="66" spans="2:22" ht="15" thickBot="1" x14ac:dyDescent="0.25">
      <c r="B66" s="36">
        <v>20</v>
      </c>
      <c r="C66" s="37" t="s">
        <v>149</v>
      </c>
      <c r="D66" s="38">
        <v>82</v>
      </c>
      <c r="E66" s="39">
        <v>1.5741985025916682E-2</v>
      </c>
      <c r="F66" s="38">
        <v>118</v>
      </c>
      <c r="G66" s="39">
        <v>2.4491490244914902E-2</v>
      </c>
      <c r="H66" s="40">
        <v>-0.30508474576271183</v>
      </c>
      <c r="I66" s="53">
        <v>-7</v>
      </c>
      <c r="J66" s="38">
        <v>107</v>
      </c>
      <c r="K66" s="40">
        <v>-0.23364485981308414</v>
      </c>
      <c r="L66" s="53">
        <v>-2</v>
      </c>
      <c r="O66" s="36">
        <v>20</v>
      </c>
      <c r="P66" s="37" t="s">
        <v>157</v>
      </c>
      <c r="Q66" s="38">
        <v>705</v>
      </c>
      <c r="R66" s="39">
        <v>1.4309490947470974E-2</v>
      </c>
      <c r="S66" s="38">
        <v>712</v>
      </c>
      <c r="T66" s="39">
        <v>1.6382880809940176E-2</v>
      </c>
      <c r="U66" s="40">
        <v>-9.8314606741572996E-3</v>
      </c>
      <c r="V66" s="53">
        <v>-3</v>
      </c>
    </row>
    <row r="67" spans="2:22" ht="15" thickBot="1" x14ac:dyDescent="0.25">
      <c r="B67" s="72" t="s">
        <v>59</v>
      </c>
      <c r="C67" s="73"/>
      <c r="D67" s="41">
        <f>SUM(D47:D66)</f>
        <v>4203</v>
      </c>
      <c r="E67" s="42">
        <f>D67/D69</f>
        <v>0.80687272029180268</v>
      </c>
      <c r="F67" s="41">
        <f>SUM(F47:F66)</f>
        <v>3833</v>
      </c>
      <c r="G67" s="42">
        <f>F67/F69</f>
        <v>0.79555832295558326</v>
      </c>
      <c r="H67" s="43">
        <f>D67/F67-1</f>
        <v>9.6530133055048317E-2</v>
      </c>
      <c r="I67" s="54"/>
      <c r="J67" s="41">
        <f>SUM(J47:J66)</f>
        <v>4891</v>
      </c>
      <c r="K67" s="42">
        <f>D67/J67-1</f>
        <v>-0.14066653036188914</v>
      </c>
      <c r="L67" s="41"/>
      <c r="O67" s="72" t="s">
        <v>59</v>
      </c>
      <c r="P67" s="73"/>
      <c r="Q67" s="41">
        <f>SUM(Q47:Q66)</f>
        <v>39590</v>
      </c>
      <c r="R67" s="42">
        <f>Q67/Q69</f>
        <v>0.80356417958918569</v>
      </c>
      <c r="S67" s="41">
        <f>SUM(S47:S66)</f>
        <v>34483</v>
      </c>
      <c r="T67" s="42">
        <f>S67/S69</f>
        <v>0.7934422457432122</v>
      </c>
      <c r="U67" s="43">
        <f>Q67/S67-1</f>
        <v>0.14810196328625702</v>
      </c>
      <c r="V67" s="54"/>
    </row>
    <row r="68" spans="2:22" ht="15" thickBot="1" x14ac:dyDescent="0.25">
      <c r="B68" s="72" t="s">
        <v>12</v>
      </c>
      <c r="C68" s="73"/>
      <c r="D68" s="41">
        <f>D69-D67</f>
        <v>1006</v>
      </c>
      <c r="E68" s="42">
        <f>D68/D69</f>
        <v>0.19312727970819735</v>
      </c>
      <c r="F68" s="41">
        <f>F69-F67</f>
        <v>985</v>
      </c>
      <c r="G68" s="42">
        <f>F68/F69</f>
        <v>0.20444167704441676</v>
      </c>
      <c r="H68" s="43">
        <f>D68/F68-1</f>
        <v>2.1319796954314629E-2</v>
      </c>
      <c r="I68" s="55"/>
      <c r="J68" s="41">
        <f>J69-SUM(J47:J56)</f>
        <v>2694</v>
      </c>
      <c r="K68" s="43">
        <f>D68/J68-1</f>
        <v>-0.62657757980697848</v>
      </c>
      <c r="L68" s="59"/>
      <c r="O68" s="72" t="s">
        <v>12</v>
      </c>
      <c r="P68" s="73"/>
      <c r="Q68" s="41">
        <f>Q69-Q67</f>
        <v>9678</v>
      </c>
      <c r="R68" s="42">
        <f>Q68/Q69</f>
        <v>0.19643582041081431</v>
      </c>
      <c r="S68" s="41">
        <f>S69-S67</f>
        <v>8977</v>
      </c>
      <c r="T68" s="42">
        <f>S68/S69</f>
        <v>0.20655775425678785</v>
      </c>
      <c r="U68" s="43">
        <f>Q68/S68-1</f>
        <v>7.8088448256655951E-2</v>
      </c>
      <c r="V68" s="55"/>
    </row>
    <row r="69" spans="2:22" ht="15" thickBot="1" x14ac:dyDescent="0.25">
      <c r="B69" s="70" t="s">
        <v>34</v>
      </c>
      <c r="C69" s="71"/>
      <c r="D69" s="44">
        <v>5209</v>
      </c>
      <c r="E69" s="45">
        <v>1</v>
      </c>
      <c r="F69" s="44">
        <v>4818</v>
      </c>
      <c r="G69" s="45">
        <v>1</v>
      </c>
      <c r="H69" s="46">
        <v>8.1154005811540086E-2</v>
      </c>
      <c r="I69" s="56"/>
      <c r="J69" s="44">
        <v>6240</v>
      </c>
      <c r="K69" s="46">
        <v>-0.16522435897435894</v>
      </c>
      <c r="L69" s="44"/>
      <c r="O69" s="70" t="s">
        <v>34</v>
      </c>
      <c r="P69" s="71"/>
      <c r="Q69" s="44">
        <v>49268</v>
      </c>
      <c r="R69" s="45">
        <v>1</v>
      </c>
      <c r="S69" s="44">
        <v>43460</v>
      </c>
      <c r="T69" s="45">
        <v>1</v>
      </c>
      <c r="U69" s="46">
        <v>0.13364012885411869</v>
      </c>
      <c r="V69" s="56"/>
    </row>
    <row r="70" spans="2:22" x14ac:dyDescent="0.2">
      <c r="B70" s="48" t="s">
        <v>68</v>
      </c>
      <c r="O70" s="48" t="s">
        <v>68</v>
      </c>
    </row>
    <row r="71" spans="2:22" x14ac:dyDescent="0.2">
      <c r="B71" s="49" t="s">
        <v>67</v>
      </c>
      <c r="O71" s="49" t="s">
        <v>67</v>
      </c>
    </row>
    <row r="79" spans="2:22" ht="15" customHeight="1" x14ac:dyDescent="0.2"/>
    <row r="81" ht="15" customHeight="1" x14ac:dyDescent="0.2"/>
  </sheetData>
  <mergeCells count="84">
    <mergeCell ref="O69:P69"/>
    <mergeCell ref="O44:O46"/>
    <mergeCell ref="P44:P46"/>
    <mergeCell ref="U45:U46"/>
    <mergeCell ref="V45:V46"/>
    <mergeCell ref="O67:P67"/>
    <mergeCell ref="O68:P68"/>
    <mergeCell ref="S43:T44"/>
    <mergeCell ref="U43:U44"/>
    <mergeCell ref="V43:V44"/>
    <mergeCell ref="Q43:R44"/>
    <mergeCell ref="V7:V8"/>
    <mergeCell ref="P8:P10"/>
    <mergeCell ref="O31:P31"/>
    <mergeCell ref="O32:P32"/>
    <mergeCell ref="O33:P33"/>
    <mergeCell ref="V9:V10"/>
    <mergeCell ref="P5:P7"/>
    <mergeCell ref="O39:V39"/>
    <mergeCell ref="O41:O43"/>
    <mergeCell ref="P41:P43"/>
    <mergeCell ref="Q41:V41"/>
    <mergeCell ref="Q42:V42"/>
    <mergeCell ref="B33:C33"/>
    <mergeCell ref="B38:L38"/>
    <mergeCell ref="B8:B10"/>
    <mergeCell ref="K7:K8"/>
    <mergeCell ref="L7:L8"/>
    <mergeCell ref="B31:C31"/>
    <mergeCell ref="B5:B7"/>
    <mergeCell ref="C5:C7"/>
    <mergeCell ref="C8:C10"/>
    <mergeCell ref="H9:H10"/>
    <mergeCell ref="J7:J8"/>
    <mergeCell ref="H7:H8"/>
    <mergeCell ref="D7:E8"/>
    <mergeCell ref="O38:V38"/>
    <mergeCell ref="F7:G8"/>
    <mergeCell ref="I9:I10"/>
    <mergeCell ref="C41:C43"/>
    <mergeCell ref="D41:I41"/>
    <mergeCell ref="J41:L41"/>
    <mergeCell ref="D43:E44"/>
    <mergeCell ref="F43:G44"/>
    <mergeCell ref="D42:I42"/>
    <mergeCell ref="J42:L42"/>
    <mergeCell ref="I7:I8"/>
    <mergeCell ref="B39:L39"/>
    <mergeCell ref="J9:J10"/>
    <mergeCell ref="K9:K10"/>
    <mergeCell ref="L9:L10"/>
    <mergeCell ref="B32:C32"/>
    <mergeCell ref="J45:J46"/>
    <mergeCell ref="B69:C69"/>
    <mergeCell ref="L45:L46"/>
    <mergeCell ref="C44:C46"/>
    <mergeCell ref="B67:C67"/>
    <mergeCell ref="L43:L44"/>
    <mergeCell ref="B44:B46"/>
    <mergeCell ref="H45:H46"/>
    <mergeCell ref="H43:H44"/>
    <mergeCell ref="I43:I44"/>
    <mergeCell ref="J43:J44"/>
    <mergeCell ref="K43:K44"/>
    <mergeCell ref="B68:C68"/>
    <mergeCell ref="I45:I46"/>
    <mergeCell ref="K45:K46"/>
    <mergeCell ref="B41:B43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30">
    <cfRule type="cellIs" dxfId="23" priority="9" operator="equal">
      <formula>0</formula>
    </cfRule>
  </conditionalFormatting>
  <conditionalFormatting sqref="D47:H66">
    <cfRule type="cellIs" dxfId="22" priority="31" operator="equal">
      <formula>0</formula>
    </cfRule>
  </conditionalFormatting>
  <conditionalFormatting sqref="H11:H32 U11:U32 H47:H68">
    <cfRule type="cellIs" dxfId="21" priority="24" operator="lessThan">
      <formula>0</formula>
    </cfRule>
  </conditionalFormatting>
  <conditionalFormatting sqref="I11:I30">
    <cfRule type="cellIs" dxfId="20" priority="7" operator="lessThan">
      <formula>0</formula>
    </cfRule>
  </conditionalFormatting>
  <conditionalFormatting sqref="I47:I66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30">
    <cfRule type="cellIs" dxfId="16" priority="6" operator="equal">
      <formula>0</formula>
    </cfRule>
  </conditionalFormatting>
  <conditionalFormatting sqref="J47:K66">
    <cfRule type="cellIs" dxfId="15" priority="29" operator="equal">
      <formula>0</formula>
    </cfRule>
  </conditionalFormatting>
  <conditionalFormatting sqref="K68">
    <cfRule type="cellIs" dxfId="14" priority="23" operator="lessThan">
      <formula>0</formula>
    </cfRule>
  </conditionalFormatting>
  <conditionalFormatting sqref="K11:L30">
    <cfRule type="cellIs" dxfId="13" priority="5" operator="lessThan">
      <formula>0</formula>
    </cfRule>
  </conditionalFormatting>
  <conditionalFormatting sqref="K47:L66">
    <cfRule type="cellIs" dxfId="12" priority="26" operator="lessThan">
      <formula>0</formula>
    </cfRule>
  </conditionalFormatting>
  <conditionalFormatting sqref="L11:L30">
    <cfRule type="cellIs" dxfId="11" priority="4" operator="equal">
      <formula>0</formula>
    </cfRule>
  </conditionalFormatting>
  <conditionalFormatting sqref="L47:L66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30">
    <cfRule type="cellIs" dxfId="8" priority="3" operator="equal">
      <formula>0</formula>
    </cfRule>
  </conditionalFormatting>
  <conditionalFormatting sqref="Q47:U66">
    <cfRule type="cellIs" dxfId="7" priority="17" operator="equal">
      <formula>0</formula>
    </cfRule>
  </conditionalFormatting>
  <conditionalFormatting sqref="U47:U68">
    <cfRule type="cellIs" dxfId="6" priority="15" operator="lessThan">
      <formula>0</formula>
    </cfRule>
  </conditionalFormatting>
  <conditionalFormatting sqref="V11:V30">
    <cfRule type="cellIs" dxfId="5" priority="1" operator="lessThan">
      <formula>0</formula>
    </cfRule>
  </conditionalFormatting>
  <conditionalFormatting sqref="V47:V66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G22" sqref="G22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140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46269</v>
      </c>
    </row>
    <row r="2" spans="2:15" ht="14.45" customHeight="1" x14ac:dyDescent="0.2">
      <c r="B2" s="91" t="s">
        <v>14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2:15" ht="14.45" customHeight="1" x14ac:dyDescent="0.2">
      <c r="B3" s="100" t="s">
        <v>15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76" t="s">
        <v>0</v>
      </c>
      <c r="C5" s="76" t="s">
        <v>1</v>
      </c>
      <c r="D5" s="78" t="s">
        <v>170</v>
      </c>
      <c r="E5" s="79"/>
      <c r="F5" s="79"/>
      <c r="G5" s="79"/>
      <c r="H5" s="107"/>
      <c r="I5" s="108" t="s">
        <v>163</v>
      </c>
      <c r="J5" s="107"/>
      <c r="K5" s="108" t="s">
        <v>181</v>
      </c>
      <c r="L5" s="79"/>
      <c r="M5" s="79"/>
      <c r="N5" s="79"/>
      <c r="O5" s="80"/>
    </row>
    <row r="6" spans="2:15" ht="14.45" customHeight="1" thickBot="1" x14ac:dyDescent="0.25">
      <c r="B6" s="77"/>
      <c r="C6" s="77"/>
      <c r="D6" s="96" t="s">
        <v>171</v>
      </c>
      <c r="E6" s="97"/>
      <c r="F6" s="97"/>
      <c r="G6" s="97"/>
      <c r="H6" s="109"/>
      <c r="I6" s="110" t="s">
        <v>164</v>
      </c>
      <c r="J6" s="109"/>
      <c r="K6" s="110" t="s">
        <v>169</v>
      </c>
      <c r="L6" s="97"/>
      <c r="M6" s="97"/>
      <c r="N6" s="97"/>
      <c r="O6" s="98"/>
    </row>
    <row r="7" spans="2:15" ht="14.45" customHeight="1" x14ac:dyDescent="0.2">
      <c r="B7" s="77"/>
      <c r="C7" s="77"/>
      <c r="D7" s="81">
        <v>2026</v>
      </c>
      <c r="E7" s="82"/>
      <c r="F7" s="81">
        <v>2025</v>
      </c>
      <c r="G7" s="82"/>
      <c r="H7" s="85" t="s">
        <v>5</v>
      </c>
      <c r="I7" s="105">
        <v>2026</v>
      </c>
      <c r="J7" s="105" t="s">
        <v>172</v>
      </c>
      <c r="K7" s="81">
        <v>2026</v>
      </c>
      <c r="L7" s="82"/>
      <c r="M7" s="81">
        <v>2025</v>
      </c>
      <c r="N7" s="82"/>
      <c r="O7" s="85" t="s">
        <v>5</v>
      </c>
    </row>
    <row r="8" spans="2:15" ht="14.45" customHeight="1" thickBot="1" x14ac:dyDescent="0.25">
      <c r="B8" s="92" t="s">
        <v>6</v>
      </c>
      <c r="C8" s="92" t="s">
        <v>7</v>
      </c>
      <c r="D8" s="83"/>
      <c r="E8" s="84"/>
      <c r="F8" s="83"/>
      <c r="G8" s="84"/>
      <c r="H8" s="86"/>
      <c r="I8" s="106"/>
      <c r="J8" s="106"/>
      <c r="K8" s="83"/>
      <c r="L8" s="84"/>
      <c r="M8" s="83"/>
      <c r="N8" s="84"/>
      <c r="O8" s="86"/>
    </row>
    <row r="9" spans="2:15" ht="14.45" customHeight="1" x14ac:dyDescent="0.2">
      <c r="B9" s="92"/>
      <c r="C9" s="92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03" t="s">
        <v>173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5" ht="14.45" customHeight="1" thickBot="1" x14ac:dyDescent="0.25">
      <c r="B10" s="93"/>
      <c r="C10" s="93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04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5" ht="14.45" customHeight="1" thickBot="1" x14ac:dyDescent="0.25">
      <c r="B11" s="31">
        <v>1</v>
      </c>
      <c r="C11" s="32" t="s">
        <v>19</v>
      </c>
      <c r="D11" s="33">
        <v>7268</v>
      </c>
      <c r="E11" s="34">
        <v>0.14218639956178106</v>
      </c>
      <c r="F11" s="33">
        <v>8170</v>
      </c>
      <c r="G11" s="34">
        <v>0.17273822864029431</v>
      </c>
      <c r="H11" s="35">
        <v>-0.1104039167686659</v>
      </c>
      <c r="I11" s="33">
        <v>8239</v>
      </c>
      <c r="J11" s="35">
        <v>-0.11785410850831413</v>
      </c>
      <c r="K11" s="33">
        <v>65261</v>
      </c>
      <c r="L11" s="34">
        <v>0.14082747280491831</v>
      </c>
      <c r="M11" s="33">
        <v>67964</v>
      </c>
      <c r="N11" s="34">
        <v>0.16123744113495367</v>
      </c>
      <c r="O11" s="35">
        <v>-3.9771055264551824E-2</v>
      </c>
    </row>
    <row r="12" spans="2:15" ht="14.45" customHeight="1" thickBot="1" x14ac:dyDescent="0.25">
      <c r="B12" s="36">
        <v>2</v>
      </c>
      <c r="C12" s="37" t="s">
        <v>17</v>
      </c>
      <c r="D12" s="38">
        <v>4013</v>
      </c>
      <c r="E12" s="39">
        <v>7.8507707958369199E-2</v>
      </c>
      <c r="F12" s="38">
        <v>3907</v>
      </c>
      <c r="G12" s="39">
        <v>8.2605662092733151E-2</v>
      </c>
      <c r="H12" s="40">
        <v>2.7130790888149514E-2</v>
      </c>
      <c r="I12" s="38">
        <v>5938</v>
      </c>
      <c r="J12" s="40">
        <v>-0.32418322667564836</v>
      </c>
      <c r="K12" s="38">
        <v>42966</v>
      </c>
      <c r="L12" s="39">
        <v>9.2716832358316917E-2</v>
      </c>
      <c r="M12" s="38">
        <v>39680</v>
      </c>
      <c r="N12" s="39">
        <v>9.4136626217335095E-2</v>
      </c>
      <c r="O12" s="40">
        <v>8.2812499999999956E-2</v>
      </c>
    </row>
    <row r="13" spans="2:15" ht="14.45" customHeight="1" thickBot="1" x14ac:dyDescent="0.25">
      <c r="B13" s="31">
        <v>3</v>
      </c>
      <c r="C13" s="32" t="s">
        <v>18</v>
      </c>
      <c r="D13" s="33">
        <v>4664</v>
      </c>
      <c r="E13" s="34">
        <v>9.1243446279051565E-2</v>
      </c>
      <c r="F13" s="33">
        <v>3439</v>
      </c>
      <c r="G13" s="34">
        <v>7.271074275324016E-2</v>
      </c>
      <c r="H13" s="35">
        <v>0.35620820005815634</v>
      </c>
      <c r="I13" s="33">
        <v>5360</v>
      </c>
      <c r="J13" s="35">
        <v>-0.12985074626865667</v>
      </c>
      <c r="K13" s="33">
        <v>37011</v>
      </c>
      <c r="L13" s="34">
        <v>7.9866468426515555E-2</v>
      </c>
      <c r="M13" s="33">
        <v>31946</v>
      </c>
      <c r="N13" s="34">
        <v>7.5788524726284945E-2</v>
      </c>
      <c r="O13" s="35">
        <v>0.15854880110185943</v>
      </c>
    </row>
    <row r="14" spans="2:15" ht="14.45" customHeight="1" thickBot="1" x14ac:dyDescent="0.25">
      <c r="B14" s="36">
        <v>4</v>
      </c>
      <c r="C14" s="37" t="s">
        <v>24</v>
      </c>
      <c r="D14" s="38">
        <v>2518</v>
      </c>
      <c r="E14" s="39">
        <v>4.9260505516863604E-2</v>
      </c>
      <c r="F14" s="38">
        <v>1945</v>
      </c>
      <c r="G14" s="39">
        <v>4.1123115631012536E-2</v>
      </c>
      <c r="H14" s="40">
        <v>0.29460154241645253</v>
      </c>
      <c r="I14" s="38">
        <v>2791</v>
      </c>
      <c r="J14" s="40">
        <v>-9.7814403439627329E-2</v>
      </c>
      <c r="K14" s="38">
        <v>22232</v>
      </c>
      <c r="L14" s="39">
        <v>4.7974692012058409E-2</v>
      </c>
      <c r="M14" s="38">
        <v>20008</v>
      </c>
      <c r="N14" s="39">
        <v>4.7466875437410294E-2</v>
      </c>
      <c r="O14" s="40">
        <v>0.11115553778488607</v>
      </c>
    </row>
    <row r="15" spans="2:15" ht="14.45" customHeight="1" thickBot="1" x14ac:dyDescent="0.25">
      <c r="B15" s="31">
        <v>5</v>
      </c>
      <c r="C15" s="32" t="s">
        <v>16</v>
      </c>
      <c r="D15" s="33">
        <v>2430</v>
      </c>
      <c r="E15" s="34">
        <v>4.7538931058768288E-2</v>
      </c>
      <c r="F15" s="33">
        <v>2279</v>
      </c>
      <c r="G15" s="34">
        <v>4.81848743049242E-2</v>
      </c>
      <c r="H15" s="35">
        <v>6.6257130320315882E-2</v>
      </c>
      <c r="I15" s="33">
        <v>3020</v>
      </c>
      <c r="J15" s="35">
        <v>-0.19536423841059603</v>
      </c>
      <c r="K15" s="33">
        <v>22166</v>
      </c>
      <c r="L15" s="34">
        <v>4.7832269842537189E-2</v>
      </c>
      <c r="M15" s="33">
        <v>19963</v>
      </c>
      <c r="N15" s="34">
        <v>4.736011767078277E-2</v>
      </c>
      <c r="O15" s="35">
        <v>0.11035415518709613</v>
      </c>
    </row>
    <row r="16" spans="2:15" ht="14.45" customHeight="1" thickBot="1" x14ac:dyDescent="0.25">
      <c r="B16" s="36">
        <v>6</v>
      </c>
      <c r="C16" s="37" t="s">
        <v>31</v>
      </c>
      <c r="D16" s="38">
        <v>2469</v>
      </c>
      <c r="E16" s="39">
        <v>4.8301901557242351E-2</v>
      </c>
      <c r="F16" s="38">
        <v>2391</v>
      </c>
      <c r="G16" s="39">
        <v>5.0552889189589188E-2</v>
      </c>
      <c r="H16" s="40">
        <v>3.2622333751568311E-2</v>
      </c>
      <c r="I16" s="38">
        <v>3088</v>
      </c>
      <c r="J16" s="40">
        <v>-0.20045336787564771</v>
      </c>
      <c r="K16" s="38">
        <v>22132</v>
      </c>
      <c r="L16" s="39">
        <v>4.7758900846117162E-2</v>
      </c>
      <c r="M16" s="38">
        <v>22018</v>
      </c>
      <c r="N16" s="39">
        <v>5.2235389013439618E-2</v>
      </c>
      <c r="O16" s="40">
        <v>5.1775819783812516E-3</v>
      </c>
    </row>
    <row r="17" spans="2:15" ht="14.45" customHeight="1" thickBot="1" x14ac:dyDescent="0.25">
      <c r="B17" s="31">
        <v>7</v>
      </c>
      <c r="C17" s="32" t="s">
        <v>22</v>
      </c>
      <c r="D17" s="33">
        <v>2589</v>
      </c>
      <c r="E17" s="34">
        <v>5.0649503091008685E-2</v>
      </c>
      <c r="F17" s="33">
        <v>2016</v>
      </c>
      <c r="G17" s="34">
        <v>4.2624267923969811E-2</v>
      </c>
      <c r="H17" s="35">
        <v>0.28422619047619047</v>
      </c>
      <c r="I17" s="33">
        <v>3120</v>
      </c>
      <c r="J17" s="35">
        <v>-0.17019230769230764</v>
      </c>
      <c r="K17" s="33">
        <v>21102</v>
      </c>
      <c r="L17" s="34">
        <v>4.5536251836922302E-2</v>
      </c>
      <c r="M17" s="33">
        <v>20842</v>
      </c>
      <c r="N17" s="34">
        <v>4.9445452712240372E-2</v>
      </c>
      <c r="O17" s="35">
        <v>1.2474810478840803E-2</v>
      </c>
    </row>
    <row r="18" spans="2:15" ht="14.45" customHeight="1" thickBot="1" x14ac:dyDescent="0.25">
      <c r="B18" s="36">
        <v>8</v>
      </c>
      <c r="C18" s="37" t="s">
        <v>32</v>
      </c>
      <c r="D18" s="38">
        <v>2083</v>
      </c>
      <c r="E18" s="39">
        <v>4.0750449956960637E-2</v>
      </c>
      <c r="F18" s="38">
        <v>1972</v>
      </c>
      <c r="G18" s="39">
        <v>4.1693976362137133E-2</v>
      </c>
      <c r="H18" s="40">
        <v>5.6288032454361092E-2</v>
      </c>
      <c r="I18" s="38">
        <v>2172</v>
      </c>
      <c r="J18" s="40">
        <v>-4.0976058931860071E-2</v>
      </c>
      <c r="K18" s="38">
        <v>18494</v>
      </c>
      <c r="L18" s="39">
        <v>3.9908418229174535E-2</v>
      </c>
      <c r="M18" s="38">
        <v>18753</v>
      </c>
      <c r="N18" s="39">
        <v>4.4489519945909398E-2</v>
      </c>
      <c r="O18" s="40">
        <v>-1.381112355356473E-2</v>
      </c>
    </row>
    <row r="19" spans="2:15" ht="14.45" customHeight="1" thickBot="1" x14ac:dyDescent="0.25">
      <c r="B19" s="31">
        <v>9</v>
      </c>
      <c r="C19" s="32" t="s">
        <v>23</v>
      </c>
      <c r="D19" s="33">
        <v>1958</v>
      </c>
      <c r="E19" s="34">
        <v>3.8305031692620707E-2</v>
      </c>
      <c r="F19" s="33">
        <v>3508</v>
      </c>
      <c r="G19" s="34">
        <v>7.4169609066114126E-2</v>
      </c>
      <c r="H19" s="35">
        <v>-0.44184720638540476</v>
      </c>
      <c r="I19" s="33">
        <v>2441</v>
      </c>
      <c r="J19" s="35">
        <v>-0.19786972552232696</v>
      </c>
      <c r="K19" s="33">
        <v>17343</v>
      </c>
      <c r="L19" s="34">
        <v>3.7424661909190762E-2</v>
      </c>
      <c r="M19" s="33">
        <v>20011</v>
      </c>
      <c r="N19" s="34">
        <v>4.7473992621852132E-2</v>
      </c>
      <c r="O19" s="35">
        <v>-0.13332667033131773</v>
      </c>
    </row>
    <row r="20" spans="2:15" ht="14.45" customHeight="1" thickBot="1" x14ac:dyDescent="0.25">
      <c r="B20" s="36">
        <v>10</v>
      </c>
      <c r="C20" s="37" t="s">
        <v>21</v>
      </c>
      <c r="D20" s="38">
        <v>1712</v>
      </c>
      <c r="E20" s="39">
        <v>3.3492448548399716E-2</v>
      </c>
      <c r="F20" s="38">
        <v>1847</v>
      </c>
      <c r="G20" s="39">
        <v>3.905110260693067E-2</v>
      </c>
      <c r="H20" s="40">
        <v>-7.3091499729290743E-2</v>
      </c>
      <c r="I20" s="38">
        <v>1936</v>
      </c>
      <c r="J20" s="40">
        <v>-0.11570247933884292</v>
      </c>
      <c r="K20" s="38">
        <v>15371</v>
      </c>
      <c r="L20" s="39">
        <v>3.3169260116829337E-2</v>
      </c>
      <c r="M20" s="38">
        <v>17195</v>
      </c>
      <c r="N20" s="39">
        <v>4.0793328825783189E-2</v>
      </c>
      <c r="O20" s="40">
        <v>-0.10607734806629832</v>
      </c>
    </row>
    <row r="21" spans="2:15" ht="14.45" customHeight="1" thickBot="1" x14ac:dyDescent="0.25">
      <c r="B21" s="31">
        <v>11</v>
      </c>
      <c r="C21" s="32" t="s">
        <v>29</v>
      </c>
      <c r="D21" s="33">
        <v>1674</v>
      </c>
      <c r="E21" s="34">
        <v>3.2749041396040381E-2</v>
      </c>
      <c r="F21" s="33">
        <v>1462</v>
      </c>
      <c r="G21" s="34">
        <v>3.091105144089477E-2</v>
      </c>
      <c r="H21" s="35">
        <v>0.14500683994528041</v>
      </c>
      <c r="I21" s="33">
        <v>2422</v>
      </c>
      <c r="J21" s="35">
        <v>-0.30883567299752268</v>
      </c>
      <c r="K21" s="33">
        <v>15320</v>
      </c>
      <c r="L21" s="34">
        <v>3.30592066221993E-2</v>
      </c>
      <c r="M21" s="33">
        <v>14034</v>
      </c>
      <c r="N21" s="34">
        <v>3.3294188818903239E-2</v>
      </c>
      <c r="O21" s="35">
        <v>9.163460168163029E-2</v>
      </c>
    </row>
    <row r="22" spans="2:15" ht="14.45" customHeight="1" thickBot="1" x14ac:dyDescent="0.25">
      <c r="B22" s="36">
        <v>12</v>
      </c>
      <c r="C22" s="37" t="s">
        <v>33</v>
      </c>
      <c r="D22" s="38">
        <v>724</v>
      </c>
      <c r="E22" s="39">
        <v>1.416386258705689E-2</v>
      </c>
      <c r="F22" s="38">
        <v>586</v>
      </c>
      <c r="G22" s="39">
        <v>1.238979216440789E-2</v>
      </c>
      <c r="H22" s="40">
        <v>0.23549488054607504</v>
      </c>
      <c r="I22" s="38">
        <v>1709</v>
      </c>
      <c r="J22" s="40">
        <v>-0.57636044470450554</v>
      </c>
      <c r="K22" s="38">
        <v>12997</v>
      </c>
      <c r="L22" s="39">
        <v>2.8046377837384093E-2</v>
      </c>
      <c r="M22" s="38">
        <v>12677</v>
      </c>
      <c r="N22" s="39">
        <v>3.0074849056379964E-2</v>
      </c>
      <c r="O22" s="40">
        <v>2.5242565275696238E-2</v>
      </c>
    </row>
    <row r="23" spans="2:15" ht="14.45" customHeight="1" thickBot="1" x14ac:dyDescent="0.25">
      <c r="B23" s="31">
        <v>13</v>
      </c>
      <c r="C23" s="32" t="s">
        <v>81</v>
      </c>
      <c r="D23" s="33">
        <v>1387</v>
      </c>
      <c r="E23" s="34">
        <v>2.7134361061115893E-2</v>
      </c>
      <c r="F23" s="33">
        <v>1196</v>
      </c>
      <c r="G23" s="34">
        <v>2.5287016089815421E-2</v>
      </c>
      <c r="H23" s="35">
        <v>0.15969899665551845</v>
      </c>
      <c r="I23" s="33">
        <v>1571</v>
      </c>
      <c r="J23" s="35">
        <v>-0.11712285168682368</v>
      </c>
      <c r="K23" s="33">
        <v>12149</v>
      </c>
      <c r="L23" s="34">
        <v>2.6216468750202303E-2</v>
      </c>
      <c r="M23" s="33">
        <v>8840</v>
      </c>
      <c r="N23" s="34">
        <v>2.0971970155273242E-2</v>
      </c>
      <c r="O23" s="35">
        <v>0.37432126696832579</v>
      </c>
    </row>
    <row r="24" spans="2:15" ht="14.45" customHeight="1" thickBot="1" x14ac:dyDescent="0.25">
      <c r="B24" s="36">
        <v>14</v>
      </c>
      <c r="C24" s="37" t="s">
        <v>96</v>
      </c>
      <c r="D24" s="38">
        <v>974</v>
      </c>
      <c r="E24" s="39">
        <v>1.9054699115736755E-2</v>
      </c>
      <c r="F24" s="38">
        <v>559</v>
      </c>
      <c r="G24" s="39">
        <v>1.1818931433283294E-2</v>
      </c>
      <c r="H24" s="40">
        <v>0.74239713774597504</v>
      </c>
      <c r="I24" s="38">
        <v>1084</v>
      </c>
      <c r="J24" s="40">
        <v>-0.10147601476014756</v>
      </c>
      <c r="K24" s="38">
        <v>9201</v>
      </c>
      <c r="L24" s="39">
        <v>1.9854945178254292E-2</v>
      </c>
      <c r="M24" s="38">
        <v>4456</v>
      </c>
      <c r="N24" s="39">
        <v>1.0571391290938637E-2</v>
      </c>
      <c r="O24" s="40">
        <v>1.0648563734290843</v>
      </c>
    </row>
    <row r="25" spans="2:15" ht="14.45" customHeight="1" thickBot="1" x14ac:dyDescent="0.25">
      <c r="B25" s="31">
        <v>15</v>
      </c>
      <c r="C25" s="32" t="s">
        <v>27</v>
      </c>
      <c r="D25" s="33">
        <v>974</v>
      </c>
      <c r="E25" s="34">
        <v>1.9054699115736755E-2</v>
      </c>
      <c r="F25" s="33">
        <v>722</v>
      </c>
      <c r="G25" s="34">
        <v>1.526523881007252E-2</v>
      </c>
      <c r="H25" s="35">
        <v>0.34903047091412742</v>
      </c>
      <c r="I25" s="33">
        <v>1519</v>
      </c>
      <c r="J25" s="35">
        <v>-0.35878867676102699</v>
      </c>
      <c r="K25" s="33">
        <v>9106</v>
      </c>
      <c r="L25" s="34">
        <v>1.9649943570610107E-2</v>
      </c>
      <c r="M25" s="33">
        <v>7822</v>
      </c>
      <c r="N25" s="34">
        <v>1.8556872234677294E-2</v>
      </c>
      <c r="O25" s="35">
        <v>0.16415239069291743</v>
      </c>
    </row>
    <row r="26" spans="2:15" ht="14.45" customHeight="1" thickBot="1" x14ac:dyDescent="0.25">
      <c r="B26" s="36">
        <v>16</v>
      </c>
      <c r="C26" s="37" t="s">
        <v>77</v>
      </c>
      <c r="D26" s="38">
        <v>1108</v>
      </c>
      <c r="E26" s="39">
        <v>2.1676187495109165E-2</v>
      </c>
      <c r="F26" s="38">
        <v>1095</v>
      </c>
      <c r="G26" s="39">
        <v>2.3151574095608602E-2</v>
      </c>
      <c r="H26" s="40">
        <v>1.1872146118721449E-2</v>
      </c>
      <c r="I26" s="38">
        <v>1204</v>
      </c>
      <c r="J26" s="40">
        <v>-7.9734219269102957E-2</v>
      </c>
      <c r="K26" s="38">
        <v>9014</v>
      </c>
      <c r="L26" s="39">
        <v>1.9451415697944157E-2</v>
      </c>
      <c r="M26" s="38">
        <v>8605</v>
      </c>
      <c r="N26" s="39">
        <v>2.0414457373996182E-2</v>
      </c>
      <c r="O26" s="40">
        <v>4.7530505520046562E-2</v>
      </c>
    </row>
    <row r="27" spans="2:15" ht="14.45" customHeight="1" thickBot="1" x14ac:dyDescent="0.25">
      <c r="B27" s="31">
        <v>17</v>
      </c>
      <c r="C27" s="32" t="s">
        <v>62</v>
      </c>
      <c r="D27" s="33">
        <v>951</v>
      </c>
      <c r="E27" s="34">
        <v>1.8604742155098209E-2</v>
      </c>
      <c r="F27" s="33">
        <v>894</v>
      </c>
      <c r="G27" s="34">
        <v>1.8901833097236611E-2</v>
      </c>
      <c r="H27" s="35">
        <v>6.3758389261745041E-2</v>
      </c>
      <c r="I27" s="33">
        <v>942</v>
      </c>
      <c r="J27" s="35">
        <v>9.5541401273886439E-3</v>
      </c>
      <c r="K27" s="33">
        <v>9010</v>
      </c>
      <c r="L27" s="34">
        <v>1.9442784051306509E-2</v>
      </c>
      <c r="M27" s="33">
        <v>9992</v>
      </c>
      <c r="N27" s="34">
        <v>2.3704968980937807E-2</v>
      </c>
      <c r="O27" s="35">
        <v>-9.8278622898318679E-2</v>
      </c>
    </row>
    <row r="28" spans="2:15" ht="14.45" customHeight="1" thickBot="1" x14ac:dyDescent="0.25">
      <c r="B28" s="36">
        <v>18</v>
      </c>
      <c r="C28" s="37" t="s">
        <v>100</v>
      </c>
      <c r="D28" s="38">
        <v>1452</v>
      </c>
      <c r="E28" s="39">
        <v>2.8405978558572659E-2</v>
      </c>
      <c r="F28" s="38">
        <v>565</v>
      </c>
      <c r="G28" s="39">
        <v>1.1945789373533204E-2</v>
      </c>
      <c r="H28" s="40">
        <v>1.5699115044247787</v>
      </c>
      <c r="I28" s="38">
        <v>1298</v>
      </c>
      <c r="J28" s="40">
        <v>0.11864406779661008</v>
      </c>
      <c r="K28" s="38">
        <v>8054</v>
      </c>
      <c r="L28" s="39">
        <v>1.7379820504908172E-2</v>
      </c>
      <c r="M28" s="38">
        <v>2869</v>
      </c>
      <c r="N28" s="39">
        <v>6.8064007212080236E-3</v>
      </c>
      <c r="O28" s="40">
        <v>1.8072499128616242</v>
      </c>
    </row>
    <row r="29" spans="2:15" ht="14.45" customHeight="1" thickBot="1" x14ac:dyDescent="0.25">
      <c r="B29" s="31">
        <v>19</v>
      </c>
      <c r="C29" s="32" t="s">
        <v>20</v>
      </c>
      <c r="D29" s="33">
        <v>906</v>
      </c>
      <c r="E29" s="34">
        <v>1.7724391579935831E-2</v>
      </c>
      <c r="F29" s="33">
        <v>818</v>
      </c>
      <c r="G29" s="34">
        <v>1.7294965854071084E-2</v>
      </c>
      <c r="H29" s="35">
        <v>0.10757946210268954</v>
      </c>
      <c r="I29" s="33">
        <v>1094</v>
      </c>
      <c r="J29" s="35">
        <v>-0.17184643510054842</v>
      </c>
      <c r="K29" s="33">
        <v>7958</v>
      </c>
      <c r="L29" s="34">
        <v>1.7172660985604573E-2</v>
      </c>
      <c r="M29" s="33">
        <v>7851</v>
      </c>
      <c r="N29" s="34">
        <v>1.8625671684281697E-2</v>
      </c>
      <c r="O29" s="35">
        <v>1.3628837090816415E-2</v>
      </c>
    </row>
    <row r="30" spans="2:15" ht="14.45" customHeight="1" thickBot="1" x14ac:dyDescent="0.25">
      <c r="B30" s="36">
        <v>20</v>
      </c>
      <c r="C30" s="37" t="s">
        <v>26</v>
      </c>
      <c r="D30" s="38">
        <v>974</v>
      </c>
      <c r="E30" s="39">
        <v>1.9054699115736755E-2</v>
      </c>
      <c r="F30" s="38">
        <v>698</v>
      </c>
      <c r="G30" s="39">
        <v>1.4757807049072881E-2</v>
      </c>
      <c r="H30" s="40">
        <v>0.39541547277936973</v>
      </c>
      <c r="I30" s="38">
        <v>1033</v>
      </c>
      <c r="J30" s="40">
        <v>-5.7115198451113236E-2</v>
      </c>
      <c r="K30" s="38">
        <v>7827</v>
      </c>
      <c r="L30" s="39">
        <v>1.6889974558221537E-2</v>
      </c>
      <c r="M30" s="38">
        <v>5882</v>
      </c>
      <c r="N30" s="39">
        <v>1.3954426295624118E-2</v>
      </c>
      <c r="O30" s="40">
        <v>0.33066984019041135</v>
      </c>
    </row>
    <row r="31" spans="2:15" ht="14.45" customHeight="1" thickBot="1" x14ac:dyDescent="0.25">
      <c r="B31" s="72" t="s">
        <v>40</v>
      </c>
      <c r="C31" s="73"/>
      <c r="D31" s="41">
        <f>SUM(D11:D30)</f>
        <v>42828</v>
      </c>
      <c r="E31" s="42">
        <f>D31/D33</f>
        <v>0.83785898740120512</v>
      </c>
      <c r="F31" s="41">
        <f>SUM(F11:F30)</f>
        <v>40069</v>
      </c>
      <c r="G31" s="42">
        <f>F31/F33</f>
        <v>0.84717846797894159</v>
      </c>
      <c r="H31" s="43">
        <f>D31/F31-1</f>
        <v>6.8856223015298701E-2</v>
      </c>
      <c r="I31" s="41">
        <f>SUM(I11:I30)</f>
        <v>51981</v>
      </c>
      <c r="J31" s="42">
        <f>D31/I31-1</f>
        <v>-0.17608356899636401</v>
      </c>
      <c r="K31" s="41">
        <f>SUM(K11:K30)</f>
        <v>384714</v>
      </c>
      <c r="L31" s="42">
        <f>K31/K33</f>
        <v>0.83017882613921556</v>
      </c>
      <c r="M31" s="41">
        <f>SUM(M11:M30)</f>
        <v>361408</v>
      </c>
      <c r="N31" s="42">
        <f>M31/M33</f>
        <v>0.8574024649182117</v>
      </c>
      <c r="O31" s="43">
        <f>K31/M31-1</f>
        <v>6.4486674340357819E-2</v>
      </c>
    </row>
    <row r="32" spans="2:15" ht="14.45" customHeight="1" thickBot="1" x14ac:dyDescent="0.25">
      <c r="B32" s="72" t="s">
        <v>12</v>
      </c>
      <c r="C32" s="73"/>
      <c r="D32" s="41">
        <f>D33-SUM(D11:D30)</f>
        <v>8288</v>
      </c>
      <c r="E32" s="42">
        <f>D32/D33</f>
        <v>0.1621410125987949</v>
      </c>
      <c r="F32" s="41">
        <f>F33-SUM(F11:F30)</f>
        <v>7228</v>
      </c>
      <c r="G32" s="42">
        <f>F32/F33</f>
        <v>0.15282153202105841</v>
      </c>
      <c r="H32" s="43">
        <f>D32/F32-1</f>
        <v>0.14665190924183724</v>
      </c>
      <c r="I32" s="41">
        <f>I33-SUM(I11:I30)</f>
        <v>10462</v>
      </c>
      <c r="J32" s="42">
        <f>D32/I32-1</f>
        <v>-0.20779965589753391</v>
      </c>
      <c r="K32" s="41">
        <f>K33-SUM(K11:K30)</f>
        <v>78697</v>
      </c>
      <c r="L32" s="42">
        <f>K32/K33</f>
        <v>0.16982117386078449</v>
      </c>
      <c r="M32" s="41">
        <f>M33-SUM(M11:M30)</f>
        <v>60107</v>
      </c>
      <c r="N32" s="42">
        <f>M32/M33</f>
        <v>0.14259753508178832</v>
      </c>
      <c r="O32" s="43">
        <f>K32/M32-1</f>
        <v>0.30928178082419677</v>
      </c>
    </row>
    <row r="33" spans="2:16" ht="14.45" customHeight="1" thickBot="1" x14ac:dyDescent="0.25">
      <c r="B33" s="70" t="s">
        <v>13</v>
      </c>
      <c r="C33" s="71"/>
      <c r="D33" s="44">
        <v>51116</v>
      </c>
      <c r="E33" s="45">
        <v>1</v>
      </c>
      <c r="F33" s="44">
        <v>47297</v>
      </c>
      <c r="G33" s="45">
        <v>0.999999999999999</v>
      </c>
      <c r="H33" s="46">
        <v>8.0745078969067796E-2</v>
      </c>
      <c r="I33" s="44">
        <v>62443</v>
      </c>
      <c r="J33" s="46">
        <v>-0.18139743446022771</v>
      </c>
      <c r="K33" s="44">
        <v>463411</v>
      </c>
      <c r="L33" s="45">
        <v>1</v>
      </c>
      <c r="M33" s="44">
        <v>421515</v>
      </c>
      <c r="N33" s="45">
        <v>0.99999999999999889</v>
      </c>
      <c r="O33" s="46">
        <v>9.9393853125037124E-2</v>
      </c>
      <c r="P33" s="47"/>
    </row>
    <row r="34" spans="2:16" ht="14.45" customHeight="1" x14ac:dyDescent="0.2">
      <c r="B34" s="48" t="s">
        <v>68</v>
      </c>
    </row>
    <row r="35" spans="2:16" x14ac:dyDescent="0.2">
      <c r="B35" s="49" t="s">
        <v>67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 i wykresy</vt:lpstr>
      <vt:lpstr>Samochody osobowe 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2026-09-04T09:23:10Z</dcterms:modified>
</cp:coreProperties>
</file>