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7\SOiSD\"/>
    </mc:Choice>
  </mc:AlternateContent>
  <xr:revisionPtr revIDLastSave="0" documentId="13_ncr:1_{28CFDE20-C897-43B9-8C9E-EA073C17DEF4}" xr6:coauthVersionLast="47" xr6:coauthVersionMax="47" xr10:uidLastSave="{00000000-0000-0000-0000-000000000000}"/>
  <bookViews>
    <workbookView xWindow="-108" yWindow="-108" windowWidth="23256" windowHeight="12456" firstSheet="3" activeTab="5" xr2:uid="{00000000-000D-0000-FFFF-FFFF00000000}"/>
  </bookViews>
  <sheets>
    <sheet name="Tabele zbiorcze i wykresy" sheetId="9" r:id="rId1"/>
    <sheet name="Samochody osobowe " sheetId="15" r:id="rId2"/>
    <sheet name="Samochody osobowe INDYW" sheetId="11" r:id="rId3"/>
    <sheet name="Samochody osobowe REGON" sheetId="12" r:id="rId4"/>
    <sheet name="Samochody dostawcze" sheetId="7" r:id="rId5"/>
    <sheet name="Samochody osobowe i dostawcze" sheetId="1" r:id="rId6"/>
  </sheets>
  <externalReferences>
    <externalReference r:id="rId7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7" i="7" l="1"/>
  <c r="S68" i="7" s="1"/>
  <c r="T68" i="7" s="1"/>
  <c r="Q67" i="7"/>
  <c r="R67" i="7" s="1"/>
  <c r="J67" i="7"/>
  <c r="F67" i="7"/>
  <c r="D67" i="7"/>
  <c r="S61" i="15"/>
  <c r="Q61" i="15"/>
  <c r="R61" i="15" s="1"/>
  <c r="S60" i="15"/>
  <c r="T60" i="15" s="1"/>
  <c r="Q60" i="15"/>
  <c r="R60" i="15" s="1"/>
  <c r="S96" i="15"/>
  <c r="T96" i="15" s="1"/>
  <c r="Q96" i="15"/>
  <c r="U96" i="15" s="1"/>
  <c r="S95" i="15"/>
  <c r="T95" i="15" s="1"/>
  <c r="Q95" i="15"/>
  <c r="T61" i="15"/>
  <c r="J96" i="15"/>
  <c r="F96" i="15"/>
  <c r="G96" i="15" s="1"/>
  <c r="D96" i="15"/>
  <c r="E96" i="15" s="1"/>
  <c r="K96" i="15" s="1"/>
  <c r="J95" i="15"/>
  <c r="F95" i="15"/>
  <c r="G95" i="15" s="1"/>
  <c r="D95" i="15"/>
  <c r="H95" i="15" s="1"/>
  <c r="J61" i="15"/>
  <c r="F61" i="15"/>
  <c r="G61" i="15" s="1"/>
  <c r="D61" i="15"/>
  <c r="E61" i="15" s="1"/>
  <c r="K61" i="15" s="1"/>
  <c r="J60" i="15"/>
  <c r="F60" i="15"/>
  <c r="G60" i="15" s="1"/>
  <c r="D60" i="15"/>
  <c r="H60" i="15" s="1"/>
  <c r="Q70" i="12"/>
  <c r="R70" i="12" s="1"/>
  <c r="S70" i="12"/>
  <c r="T70" i="12" s="1"/>
  <c r="Q70" i="11"/>
  <c r="R70" i="11" s="1"/>
  <c r="S70" i="11"/>
  <c r="T70" i="11" s="1"/>
  <c r="S32" i="7"/>
  <c r="T32" i="7" s="1"/>
  <c r="Q32" i="7"/>
  <c r="J32" i="7"/>
  <c r="F32" i="7"/>
  <c r="D32" i="7"/>
  <c r="E32" i="7"/>
  <c r="K32" i="7" s="1"/>
  <c r="S31" i="7"/>
  <c r="T31" i="7" s="1"/>
  <c r="Q31" i="7"/>
  <c r="J31" i="7"/>
  <c r="F31" i="7"/>
  <c r="G31" i="7" s="1"/>
  <c r="D31" i="7"/>
  <c r="H31" i="7" s="1"/>
  <c r="D70" i="11"/>
  <c r="E70" i="11" s="1"/>
  <c r="F70" i="11"/>
  <c r="G70" i="11" s="1"/>
  <c r="J70" i="11"/>
  <c r="J68" i="7"/>
  <c r="G7" i="9"/>
  <c r="F7" i="9"/>
  <c r="D7" i="9"/>
  <c r="C7" i="9"/>
  <c r="E7" i="9" s="1"/>
  <c r="S33" i="11"/>
  <c r="T33" i="11" s="1"/>
  <c r="Q33" i="11"/>
  <c r="R33" i="11" s="1"/>
  <c r="S32" i="11"/>
  <c r="T32" i="11" s="1"/>
  <c r="Q32" i="11"/>
  <c r="R32" i="11" s="1"/>
  <c r="Q69" i="11"/>
  <c r="S69" i="11"/>
  <c r="T69" i="11" s="1"/>
  <c r="D31" i="1"/>
  <c r="E31" i="1" s="1"/>
  <c r="F31" i="1"/>
  <c r="H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E67" i="7"/>
  <c r="D68" i="7"/>
  <c r="G67" i="7"/>
  <c r="D32" i="12"/>
  <c r="E32" i="12" s="1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U33" i="12" s="1"/>
  <c r="S33" i="12"/>
  <c r="T33" i="12" s="1"/>
  <c r="D69" i="12"/>
  <c r="E69" i="12" s="1"/>
  <c r="F69" i="12"/>
  <c r="G69" i="12" s="1"/>
  <c r="J69" i="12"/>
  <c r="K69" i="12" s="1"/>
  <c r="Q69" i="12"/>
  <c r="R69" i="12" s="1"/>
  <c r="S69" i="12"/>
  <c r="T69" i="12"/>
  <c r="D70" i="12"/>
  <c r="E70" i="12" s="1"/>
  <c r="F70" i="12"/>
  <c r="G70" i="12" s="1"/>
  <c r="J70" i="12"/>
  <c r="K70" i="12" s="1"/>
  <c r="D32" i="11"/>
  <c r="F32" i="11"/>
  <c r="G32" i="11" s="1"/>
  <c r="J32" i="11"/>
  <c r="D33" i="11"/>
  <c r="E33" i="11" s="1"/>
  <c r="F33" i="11"/>
  <c r="G33" i="11" s="1"/>
  <c r="J33" i="11"/>
  <c r="D69" i="11"/>
  <c r="F69" i="11"/>
  <c r="G69" i="11"/>
  <c r="J69" i="11"/>
  <c r="H69" i="12"/>
  <c r="H32" i="1" l="1"/>
  <c r="H7" i="9"/>
  <c r="U69" i="11"/>
  <c r="H69" i="11"/>
  <c r="U32" i="11"/>
  <c r="H32" i="11"/>
  <c r="U69" i="12"/>
  <c r="R33" i="12"/>
  <c r="U32" i="12"/>
  <c r="K32" i="12"/>
  <c r="J31" i="1"/>
  <c r="O32" i="1"/>
  <c r="O31" i="1"/>
  <c r="G31" i="1"/>
  <c r="U31" i="7"/>
  <c r="H67" i="7"/>
  <c r="U32" i="7"/>
  <c r="F68" i="7"/>
  <c r="G68" i="7" s="1"/>
  <c r="K68" i="7"/>
  <c r="E68" i="7"/>
  <c r="K67" i="7"/>
  <c r="E31" i="7"/>
  <c r="K31" i="7" s="1"/>
  <c r="T67" i="7"/>
  <c r="U70" i="12"/>
  <c r="H70" i="12"/>
  <c r="R32" i="12"/>
  <c r="K33" i="12"/>
  <c r="H33" i="12"/>
  <c r="H32" i="12"/>
  <c r="U70" i="11"/>
  <c r="R69" i="11"/>
  <c r="K70" i="11"/>
  <c r="H70" i="11"/>
  <c r="K69" i="11"/>
  <c r="E69" i="11"/>
  <c r="H33" i="11"/>
  <c r="U33" i="11"/>
  <c r="K33" i="11"/>
  <c r="E32" i="11"/>
  <c r="K32" i="11"/>
  <c r="U60" i="15"/>
  <c r="U61" i="15"/>
  <c r="U95" i="15"/>
  <c r="R96" i="15"/>
  <c r="H96" i="15"/>
  <c r="R95" i="15"/>
  <c r="J32" i="1"/>
  <c r="E32" i="1"/>
  <c r="Q68" i="7"/>
  <c r="U67" i="7"/>
  <c r="H32" i="7"/>
  <c r="R31" i="7"/>
  <c r="R32" i="7"/>
  <c r="G32" i="7"/>
  <c r="H61" i="15"/>
  <c r="E95" i="15"/>
  <c r="K95" i="15" s="1"/>
  <c r="E60" i="15"/>
  <c r="K60" i="15" s="1"/>
  <c r="H68" i="7" l="1"/>
  <c r="U68" i="7"/>
  <c r="R68" i="7"/>
</calcChain>
</file>

<file path=xl/sharedStrings.xml><?xml version="1.0" encoding="utf-8"?>
<sst xmlns="http://schemas.openxmlformats.org/spreadsheetml/2006/main" count="934" uniqueCount="204">
  <si>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</si>
  <si>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</si>
  <si>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</si>
  <si>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</si>
  <si>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</si>
  <si>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</si>
  <si>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</si>
  <si>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</si>
  <si>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</si>
  <si>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</si>
  <si>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</si>
  <si>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</si>
  <si>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</si>
  <si>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</si>
  <si>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</si>
  <si>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</si>
  <si>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</si>
  <si>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</si>
  <si>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</si>
  <si>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</si>
  <si>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</si>
  <si>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</si>
  <si>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</si>
  <si>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</si>
  <si>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</si>
  <si>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</si>
  <si>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</si>
  <si>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</si>
  <si>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</si>
  <si>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</si>
  <si>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</si>
  <si>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</si>
  <si>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</si>
  <si>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</si>
  <si>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</si>
  <si>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</si>
  <si>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</si>
  <si>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</si>
  <si>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</si>
  <si>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</si>
  <si>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</si>
  <si>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</si>
  <si>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</si>
  <si>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</si>
  <si>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</si>
  <si>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</si>
  <si>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</si>
  <si>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</si>
  <si>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</si>
  <si>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</si>
  <si>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</si>
  <si>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</si>
  <si>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</si>
  <si>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</si>
  <si>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</si>
  <si>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</si>
  <si>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</si>
  <si>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</si>
  <si>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</si>
  <si>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</si>
  <si>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</si>
  <si>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</si>
  <si>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</si>
  <si>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</si>
  <si>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</si>
  <si>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</si>
  <si>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</si>
  <si>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</si>
  <si>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</si>
  <si>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</si>
  <si>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</si>
  <si>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</si>
  <si>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</si>
  <si>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</si>
  <si>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</si>
  <si>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</si>
  <si>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</si>
  <si>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</si>
  <si>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</si>
  <si>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</si>
  <si>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</si>
  <si>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</si>
  <si>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</si>
  <si>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</si>
  <si>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</si>
  <si>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</si>
  <si>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</si>
  <si>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</si>
  <si>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</si>
  <si>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>SEAT</t>
  </si>
  <si>
    <t>Volkswagen T-Cross</t>
  </si>
  <si>
    <t>Audi Q5</t>
  </si>
  <si>
    <t>Toyota Proace Max</t>
  </si>
  <si>
    <t>BENIMAR</t>
  </si>
  <si>
    <t>MAXUS</t>
  </si>
  <si>
    <t>Volkswagen Golf</t>
  </si>
  <si>
    <t>OMODA</t>
  </si>
  <si>
    <t>MG ZS</t>
  </si>
  <si>
    <t>Toyota Corolla Cross</t>
  </si>
  <si>
    <t>JAECOO</t>
  </si>
  <si>
    <t>BYD</t>
  </si>
  <si>
    <t>CHERY</t>
  </si>
  <si>
    <t>MAZDA</t>
  </si>
  <si>
    <t>BAIC</t>
  </si>
  <si>
    <t>MINI</t>
  </si>
  <si>
    <t>LEAPMOTOR</t>
  </si>
  <si>
    <t>JEEP</t>
  </si>
  <si>
    <t>TESLA</t>
  </si>
  <si>
    <t>ALFA ROMEO</t>
  </si>
  <si>
    <t>LAND ROVER</t>
  </si>
  <si>
    <t>PORSCHE</t>
  </si>
  <si>
    <t>JAC</t>
  </si>
  <si>
    <t>GAC</t>
  </si>
  <si>
    <t>GEELY</t>
  </si>
  <si>
    <t>XPENG</t>
  </si>
  <si>
    <t>DONGFENG</t>
  </si>
  <si>
    <t>DS</t>
  </si>
  <si>
    <t>MITSUBISHI</t>
  </si>
  <si>
    <t>JETOUR</t>
  </si>
  <si>
    <t>KGM</t>
  </si>
  <si>
    <t>HONGQI</t>
  </si>
  <si>
    <t>SUBARU</t>
  </si>
  <si>
    <t>FORTHING</t>
  </si>
  <si>
    <t>BESTUNE</t>
  </si>
  <si>
    <t>RAZEM 1-50</t>
  </si>
  <si>
    <t>Cupra Formentor</t>
  </si>
  <si>
    <t>BMW X3</t>
  </si>
  <si>
    <t>Volkswagen Caddy</t>
  </si>
  <si>
    <t>Rejestracje nowych samochodów osobowych na Inywidualnych Klentów,
ranking modeli - 2026 narastająco</t>
  </si>
  <si>
    <t>Registrations of New PC For Individual Customers, Top Models - 2026 YTD</t>
  </si>
  <si>
    <t>Rejestracje nowych samochodów osobowych na KLIENTÓW INDYWIDUALNYCH,
ranking marek - 2026 narastająco</t>
  </si>
  <si>
    <t>Registrations of New PC For Indywidual Customers, Top Makes - 2026 YTD</t>
  </si>
  <si>
    <t>Dacia Bigster</t>
  </si>
  <si>
    <t>Rejestracje nowych samochodów osobowych na REGON,
ranking modeli - 2026 narastająco</t>
  </si>
  <si>
    <t>Rejestracje nowych samochodów osobowych na REGON,
ranking marek - 2026 narastająco</t>
  </si>
  <si>
    <t>Registrations of New PC For Business Activity, Top Makes - 2026 YTD</t>
  </si>
  <si>
    <t>Rejestracje nowych samochodów dostawczych OGÓŁEM, ranking marek - 2026 narastająco</t>
  </si>
  <si>
    <t>Registrations of new LCV, Top Brands - 2026 YTD</t>
  </si>
  <si>
    <t>Rejestracje nowych samochodów dostawczych do 3,5T, ranking modeli - 2026 narastająco</t>
  </si>
  <si>
    <t>Registrations of new LCV up to 3.5T, Top Models - 2026 YTD</t>
  </si>
  <si>
    <t>Rejestracje nowych samochodów osobowych OGÓŁEM, ranking marek - 2026 narastająco</t>
  </si>
  <si>
    <t>Registrations of new PC, Top Brands - 2026 YTD</t>
  </si>
  <si>
    <t>Rejestracje nowych samochodów osobowych OGÓŁEM, ranking modeli - 2026 narastająco</t>
  </si>
  <si>
    <t>Registrations of new PC, Top Models - 2026 YTD</t>
  </si>
  <si>
    <t>MCLOUIS</t>
  </si>
  <si>
    <t>RIMOR</t>
  </si>
  <si>
    <t>Renault Trafic</t>
  </si>
  <si>
    <t>Toyota Proace</t>
  </si>
  <si>
    <t>Opel Combo</t>
  </si>
  <si>
    <t>Volkswagen Transporter</t>
  </si>
  <si>
    <t>Opel Movano</t>
  </si>
  <si>
    <t>Fiat Doblo</t>
  </si>
  <si>
    <t>Renault Kangoo</t>
  </si>
  <si>
    <t>* PZPM na podstawie danych CEP</t>
  </si>
  <si>
    <t>Suzuki Vitara</t>
  </si>
  <si>
    <t/>
  </si>
  <si>
    <t>Czerwiec</t>
  </si>
  <si>
    <t>June</t>
  </si>
  <si>
    <t>PIAGGIO</t>
  </si>
  <si>
    <t>Ford Transit Courier</t>
  </si>
  <si>
    <t>MAN TGE</t>
  </si>
  <si>
    <t>Fiat Scudo</t>
  </si>
  <si>
    <t>CHANGAN</t>
  </si>
  <si>
    <t>SWM</t>
  </si>
  <si>
    <t>Omoda 5</t>
  </si>
  <si>
    <t>Skoda Fabia</t>
  </si>
  <si>
    <t>Volkswagen Taigo</t>
  </si>
  <si>
    <t>Mazda CX-5</t>
  </si>
  <si>
    <t>2026
Lip</t>
  </si>
  <si>
    <t>2025
Lip</t>
  </si>
  <si>
    <t>2026
Sty - Lip</t>
  </si>
  <si>
    <t>2025
Sty - Lip</t>
  </si>
  <si>
    <t>Lipiec</t>
  </si>
  <si>
    <t>July</t>
  </si>
  <si>
    <t>Lip/Cze
Zmiana %</t>
  </si>
  <si>
    <t>Jul/Jun Ch %</t>
  </si>
  <si>
    <t>Lip/Cze
Zmiana poz</t>
  </si>
  <si>
    <t>Jul/JunCh position</t>
  </si>
  <si>
    <t>Rok narastająco Styczeń -Lipiec</t>
  </si>
  <si>
    <t>YTD January - JuLy</t>
  </si>
  <si>
    <t>Rok narastająco Styczeń - Lipiec</t>
  </si>
  <si>
    <t>YTD January - July</t>
  </si>
  <si>
    <t>Rejestracje nowych samochodów dostawczych do 3,5T, ranking marek - Lipiec 2026</t>
  </si>
  <si>
    <t>Registrations of new LCV up to 3.5T, Top Brands - July 2026</t>
  </si>
  <si>
    <t>Rejestracje nowych samochodów osobowych OGÓŁEM, ranking marek - Lipiec 2026</t>
  </si>
  <si>
    <t>Registrations of new PC, Top Brands - July 2026</t>
  </si>
  <si>
    <t>Rejestracje nowych samochodów osobowych OGÓŁEM, ranking modeli - Lipiec 2026</t>
  </si>
  <si>
    <t>Registrations of new PC, Top Models - July 2026</t>
  </si>
  <si>
    <t>BYD Seal U</t>
  </si>
  <si>
    <t>Rejestracje nowych samochodów osobowych na KLIENTÓW INDYWIDUALNYCH, ranking marek - Lipiec 2026</t>
  </si>
  <si>
    <t>Registrations of New PC For Individual Customers, Top Makes - July 2026</t>
  </si>
  <si>
    <t>Rejestracje nowych samochodów osobowych na KLIENTÓW INDYWIDUALNYCH, ranking modeli - Lipiec 2026</t>
  </si>
  <si>
    <t>Registrations of New PC For Individual Customers, Top Models - July 2026</t>
  </si>
  <si>
    <t>Volkswagen Tiguan</t>
  </si>
  <si>
    <t>BAIC Beijing 3</t>
  </si>
  <si>
    <t>Rejestracje nowych samochodów osobowych na REGON, ranking marek - Lipiec 2026</t>
  </si>
  <si>
    <t>Registrations of New PC For Business Activity, Top Makes - July 2026</t>
  </si>
  <si>
    <t>Rejestracje nowych samochodów osobowych na REGON, ranking modeli - Lipiec 2026</t>
  </si>
  <si>
    <t>Registrations of New PC For Business Activity, Top Models - July 2026</t>
  </si>
  <si>
    <t>BAIC Beijing 5</t>
  </si>
  <si>
    <t>BMW X5</t>
  </si>
  <si>
    <t>Rejestracje nowych samochodów dostawczych do 3,5T, ranking modeli - Lipiec 2026</t>
  </si>
  <si>
    <t>Registrations of new LCV up to 3.5T, Top Models - July 2026</t>
  </si>
  <si>
    <t>Citroen Berlingo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</si>
</sst>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11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24" xfId="8" applyFont="1" applyFill="1" applyBorder="1" applyAlignment="1">
      <alignment horizontal="center" vertical="center" wrapText="1"/>
    </xf>
    <xf numFmtId="0" fontId="17" fillId="2" borderId="14" xfId="8" applyFont="1" applyFill="1" applyBorder="1" applyAlignment="1">
      <alignment horizontal="center" wrapText="1"/>
    </xf>
    <xf numFmtId="0" fontId="17" fillId="2" borderId="22" xfId="8" applyFont="1" applyFill="1" applyBorder="1" applyAlignment="1">
      <alignment horizontal="center" vertical="center" wrapText="1"/>
    </xf>
    <xf numFmtId="0" fontId="18" fillId="2" borderId="17" xfId="8" applyFont="1" applyFill="1" applyBorder="1" applyAlignment="1">
      <alignment horizontal="center" vertical="center" wrapText="1"/>
    </xf>
    <xf numFmtId="0" fontId="18" fillId="2" borderId="15" xfId="8" applyFont="1" applyFill="1" applyBorder="1" applyAlignment="1">
      <alignment horizontal="center" vertical="top" wrapText="1"/>
    </xf>
    <xf numFmtId="0" fontId="18" fillId="2" borderId="12" xfId="8" applyFont="1" applyFill="1" applyBorder="1" applyAlignment="1">
      <alignment horizontal="center" vertical="center" wrapText="1"/>
    </xf>
    <xf numFmtId="0" fontId="13" fillId="0" borderId="10" xfId="8" applyFont="1" applyBorder="1" applyAlignment="1">
      <alignment horizontal="center" vertical="center"/>
    </xf>
    <xf numFmtId="0" fontId="19" fillId="0" borderId="13" xfId="8" applyFont="1" applyBorder="1" applyAlignment="1">
      <alignment vertical="center"/>
    </xf>
    <xf numFmtId="3" fontId="19" fillId="0" borderId="16" xfId="8" applyNumberFormat="1" applyFont="1" applyBorder="1" applyAlignment="1">
      <alignment vertical="center"/>
    </xf>
    <xf numFmtId="10" fontId="19" fillId="0" borderId="13" xfId="18" applyNumberFormat="1" applyFont="1" applyBorder="1" applyAlignment="1">
      <alignment vertical="center"/>
    </xf>
    <xf numFmtId="165" fontId="19" fillId="0" borderId="13" xfId="18" applyNumberFormat="1" applyFont="1" applyBorder="1" applyAlignment="1">
      <alignment vertical="center"/>
    </xf>
    <xf numFmtId="0" fontId="20" fillId="4" borderId="10" xfId="0" applyFont="1" applyFill="1" applyBorder="1" applyAlignment="1">
      <alignment horizontal="center" vertical="center" wrapText="1"/>
    </xf>
    <xf numFmtId="0" fontId="19" fillId="4" borderId="13" xfId="8" applyFont="1" applyFill="1" applyBorder="1" applyAlignment="1">
      <alignment vertical="center"/>
    </xf>
    <xf numFmtId="3" fontId="19" fillId="4" borderId="16" xfId="8" applyNumberFormat="1" applyFont="1" applyFill="1" applyBorder="1" applyAlignment="1">
      <alignment vertical="center"/>
    </xf>
    <xf numFmtId="10" fontId="19" fillId="4" borderId="13" xfId="18" applyNumberFormat="1" applyFont="1" applyFill="1" applyBorder="1" applyAlignment="1">
      <alignment vertical="center"/>
    </xf>
    <xf numFmtId="165" fontId="19" fillId="4" borderId="13" xfId="18" applyNumberFormat="1" applyFont="1" applyFill="1" applyBorder="1" applyAlignment="1">
      <alignment vertical="center"/>
    </xf>
    <xf numFmtId="3" fontId="19" fillId="3" borderId="16" xfId="8" applyNumberFormat="1" applyFont="1" applyFill="1" applyBorder="1" applyAlignment="1">
      <alignment vertical="center"/>
    </xf>
    <xf numFmtId="10" fontId="19" fillId="3" borderId="13" xfId="18" applyNumberFormat="1" applyFont="1" applyFill="1" applyBorder="1" applyAlignment="1">
      <alignment vertical="center"/>
    </xf>
    <xf numFmtId="165" fontId="19" fillId="3" borderId="13" xfId="18" applyNumberFormat="1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9" fontId="11" fillId="2" borderId="13" xfId="18" applyFont="1" applyFill="1" applyBorder="1" applyAlignment="1">
      <alignment vertical="center"/>
    </xf>
    <xf numFmtId="165" fontId="11" fillId="2" borderId="13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0" xfId="18" applyNumberFormat="1" applyFont="1" applyBorder="1" applyAlignment="1">
      <alignment horizontal="center"/>
    </xf>
    <xf numFmtId="1" fontId="19" fillId="4" borderId="10" xfId="18" applyNumberFormat="1" applyFont="1" applyFill="1" applyBorder="1" applyAlignment="1">
      <alignment horizontal="center"/>
    </xf>
    <xf numFmtId="3" fontId="19" fillId="3" borderId="10" xfId="8" applyNumberFormat="1" applyFont="1" applyFill="1" applyBorder="1" applyAlignment="1">
      <alignment vertical="center"/>
    </xf>
    <xf numFmtId="0" fontId="19" fillId="3" borderId="10" xfId="8" applyFont="1" applyFill="1" applyBorder="1" applyAlignment="1">
      <alignment vertical="center"/>
    </xf>
    <xf numFmtId="3" fontId="11" fillId="2" borderId="10" xfId="8" applyNumberFormat="1" applyFont="1" applyFill="1" applyBorder="1" applyAlignment="1">
      <alignment vertical="center"/>
    </xf>
    <xf numFmtId="14" fontId="12" fillId="0" borderId="0" xfId="0" applyNumberFormat="1" applyFont="1"/>
    <xf numFmtId="0" fontId="14" fillId="0" borderId="0" xfId="8" applyFont="1" applyAlignment="1">
      <alignment vertical="center"/>
    </xf>
    <xf numFmtId="0" fontId="19" fillId="3" borderId="16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14" fontId="21" fillId="0" borderId="0" xfId="0" applyNumberFormat="1" applyFont="1"/>
    <xf numFmtId="0" fontId="29" fillId="0" borderId="0" xfId="0" applyFont="1"/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8" fillId="2" borderId="22" xfId="8" applyFont="1" applyFill="1" applyBorder="1" applyAlignment="1">
      <alignment horizontal="center" vertical="top" wrapText="1"/>
    </xf>
    <xf numFmtId="0" fontId="28" fillId="2" borderId="12" xfId="8" applyFont="1" applyFill="1" applyBorder="1" applyAlignment="1">
      <alignment horizontal="center" vertical="top" wrapText="1"/>
    </xf>
    <xf numFmtId="0" fontId="11" fillId="2" borderId="23" xfId="8" applyFont="1" applyFill="1" applyBorder="1" applyAlignment="1">
      <alignment horizontal="center" vertical="top"/>
    </xf>
    <xf numFmtId="0" fontId="11" fillId="2" borderId="13" xfId="8" applyFont="1" applyFill="1" applyBorder="1" applyAlignment="1">
      <alignment horizontal="center" vertical="top"/>
    </xf>
    <xf numFmtId="0" fontId="13" fillId="3" borderId="23" xfId="8" applyFont="1" applyFill="1" applyBorder="1" applyAlignment="1">
      <alignment horizontal="center" vertical="center"/>
    </xf>
    <xf numFmtId="0" fontId="13" fillId="3" borderId="13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wrapText="1"/>
    </xf>
    <xf numFmtId="0" fontId="11" fillId="2" borderId="25" xfId="8" applyFont="1" applyFill="1" applyBorder="1" applyAlignment="1">
      <alignment horizontal="center" wrapText="1"/>
    </xf>
    <xf numFmtId="0" fontId="11" fillId="2" borderId="11" xfId="8" applyFont="1" applyFill="1" applyBorder="1" applyAlignment="1">
      <alignment horizontal="center" wrapText="1"/>
    </xf>
    <xf numFmtId="0" fontId="11" fillId="2" borderId="22" xfId="8" applyFont="1" applyFill="1" applyBorder="1" applyAlignment="1">
      <alignment horizontal="center" wrapText="1"/>
    </xf>
    <xf numFmtId="0" fontId="11" fillId="2" borderId="24" xfId="8" applyFont="1" applyFill="1" applyBorder="1" applyAlignment="1">
      <alignment horizontal="center" vertical="center"/>
    </xf>
    <xf numFmtId="0" fontId="11" fillId="2" borderId="19" xfId="8" applyFont="1" applyFill="1" applyBorder="1" applyAlignment="1">
      <alignment horizontal="center" vertical="center"/>
    </xf>
    <xf numFmtId="0" fontId="11" fillId="2" borderId="14" xfId="8" applyFont="1" applyFill="1" applyBorder="1" applyAlignment="1">
      <alignment horizontal="center" vertical="center"/>
    </xf>
    <xf numFmtId="0" fontId="17" fillId="2" borderId="24" xfId="8" applyFont="1" applyFill="1" applyBorder="1" applyAlignment="1">
      <alignment horizontal="center" vertical="center" wrapText="1"/>
    </xf>
    <xf numFmtId="0" fontId="17" fillId="2" borderId="14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15" xfId="8" applyFont="1" applyFill="1" applyBorder="1" applyAlignment="1">
      <alignment horizontal="center" vertical="center" wrapText="1"/>
    </xf>
    <xf numFmtId="0" fontId="17" fillId="2" borderId="11" xfId="8" applyFont="1" applyFill="1" applyBorder="1" applyAlignment="1">
      <alignment horizontal="center" wrapText="1"/>
    </xf>
    <xf numFmtId="0" fontId="17" fillId="2" borderId="22" xfId="8" applyFont="1" applyFill="1" applyBorder="1" applyAlignment="1">
      <alignment horizontal="center" wrapText="1"/>
    </xf>
    <xf numFmtId="0" fontId="27" fillId="2" borderId="11" xfId="8" applyFont="1" applyFill="1" applyBorder="1" applyAlignment="1">
      <alignment horizontal="center" wrapText="1"/>
    </xf>
    <xf numFmtId="0" fontId="27" fillId="2" borderId="22" xfId="8" applyFont="1" applyFill="1" applyBorder="1" applyAlignment="1">
      <alignment horizontal="center" wrapText="1"/>
    </xf>
    <xf numFmtId="0" fontId="16" fillId="2" borderId="25" xfId="8" applyFont="1" applyFill="1" applyBorder="1" applyAlignment="1">
      <alignment horizontal="center" vertical="top"/>
    </xf>
    <xf numFmtId="0" fontId="16" fillId="2" borderId="17" xfId="8" applyFont="1" applyFill="1" applyBorder="1" applyAlignment="1">
      <alignment horizontal="center" vertical="top"/>
    </xf>
    <xf numFmtId="0" fontId="13" fillId="0" borderId="0" xfId="8" applyFont="1" applyAlignment="1">
      <alignment horizontal="center" vertical="center"/>
    </xf>
    <xf numFmtId="0" fontId="16" fillId="2" borderId="22" xfId="8" applyFont="1" applyFill="1" applyBorder="1" applyAlignment="1">
      <alignment horizontal="center" vertical="top"/>
    </xf>
    <xf numFmtId="0" fontId="16" fillId="2" borderId="12" xfId="8" applyFont="1" applyFill="1" applyBorder="1" applyAlignment="1">
      <alignment horizontal="center" vertical="top"/>
    </xf>
    <xf numFmtId="0" fontId="18" fillId="2" borderId="22" xfId="8" applyFont="1" applyFill="1" applyBorder="1" applyAlignment="1">
      <alignment horizontal="center" vertical="top" wrapText="1"/>
    </xf>
    <xf numFmtId="0" fontId="18" fillId="2" borderId="12" xfId="8" applyFont="1" applyFill="1" applyBorder="1" applyAlignment="1">
      <alignment horizontal="center" vertical="top" wrapText="1"/>
    </xf>
    <xf numFmtId="0" fontId="16" fillId="2" borderId="1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6" fillId="2" borderId="15" xfId="8" applyFont="1" applyFill="1" applyBorder="1" applyAlignment="1">
      <alignment horizontal="center" vertical="center"/>
    </xf>
    <xf numFmtId="0" fontId="14" fillId="0" borderId="21" xfId="8" applyFont="1" applyBorder="1" applyAlignment="1">
      <alignment horizontal="center"/>
    </xf>
    <xf numFmtId="0" fontId="14" fillId="0" borderId="0" xfId="8" applyFont="1" applyAlignment="1">
      <alignment horizontal="center" vertical="center"/>
    </xf>
    <xf numFmtId="0" fontId="14" fillId="0" borderId="21" xfId="8" applyFont="1" applyBorder="1" applyAlignment="1">
      <alignment horizontal="center" vertical="center"/>
    </xf>
    <xf numFmtId="0" fontId="13" fillId="0" borderId="0" xfId="8" applyFont="1" applyAlignment="1">
      <alignment horizontal="center" wrapText="1"/>
    </xf>
    <xf numFmtId="0" fontId="18" fillId="2" borderId="22" xfId="8" applyFont="1" applyFill="1" applyBorder="1" applyAlignment="1">
      <alignment horizontal="center" vertical="center" wrapText="1"/>
    </xf>
    <xf numFmtId="0" fontId="18" fillId="2" borderId="12" xfId="8" applyFont="1" applyFill="1" applyBorder="1" applyAlignment="1">
      <alignment horizontal="center" vertical="center" wrapText="1"/>
    </xf>
    <xf numFmtId="0" fontId="17" fillId="2" borderId="11" xfId="8" applyFont="1" applyFill="1" applyBorder="1" applyAlignment="1">
      <alignment horizontal="center" vertical="center" wrapText="1"/>
    </xf>
    <xf numFmtId="0" fontId="17" fillId="2" borderId="22" xfId="8" applyFont="1" applyFill="1" applyBorder="1" applyAlignment="1">
      <alignment horizontal="center" vertical="center" wrapText="1"/>
    </xf>
    <xf numFmtId="0" fontId="11" fillId="2" borderId="20" xfId="8" applyFont="1" applyFill="1" applyBorder="1" applyAlignment="1">
      <alignment horizontal="center" vertical="center"/>
    </xf>
    <xf numFmtId="0" fontId="11" fillId="2" borderId="18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6" xfId="8" applyFont="1" applyFill="1" applyBorder="1" applyAlignment="1">
      <alignment horizontal="center" vertical="center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2"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workbookViewId="0"/>
  </sheetViews>
  <sheetFormatPr defaultColWidth="9.21875" defaultRowHeight="13.8" x14ac:dyDescent="0.25"/>
  <cols>
    <col min="1" max="1" width="1.21875" style="2" customWidth="1"/>
    <col min="2" max="2" width="41" style="2" customWidth="1"/>
    <col min="3" max="8" width="11.5546875" style="2" customWidth="1"/>
    <col min="9" max="16384" width="9.21875" style="2"/>
  </cols>
  <sheetData>
    <row r="1" spans="1:256" x14ac:dyDescent="0.25">
      <c r="A1" s="1"/>
      <c r="C1" s="3"/>
      <c r="E1" s="1"/>
      <c r="F1" s="1"/>
      <c r="G1" s="1"/>
      <c r="H1" s="57">
        <v>46239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5">
      <c r="H2" s="6"/>
    </row>
    <row r="3" spans="1:256" ht="24.75" customHeight="1" x14ac:dyDescent="0.25">
      <c r="B3" s="65" t="s">
        <v>76</v>
      </c>
      <c r="C3" s="66"/>
      <c r="D3" s="66"/>
      <c r="E3" s="66"/>
      <c r="F3" s="66"/>
      <c r="G3" s="66"/>
      <c r="H3" s="67"/>
    </row>
    <row r="4" spans="1:256" ht="24.75" customHeight="1" x14ac:dyDescent="0.25">
      <c r="B4" s="7"/>
      <c r="C4" s="8" t="s">
        <v>168</v>
      </c>
      <c r="D4" s="8" t="s">
        <v>169</v>
      </c>
      <c r="E4" s="9" t="s">
        <v>53</v>
      </c>
      <c r="F4" s="8" t="s">
        <v>170</v>
      </c>
      <c r="G4" s="8" t="s">
        <v>171</v>
      </c>
      <c r="H4" s="9" t="s">
        <v>53</v>
      </c>
    </row>
    <row r="5" spans="1:256" ht="24.75" customHeight="1" x14ac:dyDescent="0.25">
      <c r="B5" s="10" t="s">
        <v>47</v>
      </c>
      <c r="C5" s="11">
        <v>56203</v>
      </c>
      <c r="D5" s="11">
        <v>50266</v>
      </c>
      <c r="E5" s="12">
        <v>0.11811164604305091</v>
      </c>
      <c r="F5" s="11">
        <v>368236</v>
      </c>
      <c r="G5" s="11">
        <v>335576</v>
      </c>
      <c r="H5" s="12">
        <v>9.7325196080768617E-2</v>
      </c>
      <c r="I5" s="22"/>
    </row>
    <row r="6" spans="1:256" ht="24.75" customHeight="1" x14ac:dyDescent="0.25">
      <c r="B6" s="10" t="s">
        <v>48</v>
      </c>
      <c r="C6" s="11">
        <v>6240</v>
      </c>
      <c r="D6" s="11">
        <v>5573</v>
      </c>
      <c r="E6" s="12">
        <v>0.11968419163825583</v>
      </c>
      <c r="F6" s="11">
        <v>44059</v>
      </c>
      <c r="G6" s="11">
        <v>38642</v>
      </c>
      <c r="H6" s="12">
        <v>0.14018425547331925</v>
      </c>
    </row>
    <row r="7" spans="1:256" ht="24.75" customHeight="1" x14ac:dyDescent="0.25">
      <c r="B7" s="13" t="s">
        <v>49</v>
      </c>
      <c r="C7" s="14">
        <f>C6-C8</f>
        <v>5993</v>
      </c>
      <c r="D7" s="14">
        <f>D6-D8</f>
        <v>5332</v>
      </c>
      <c r="E7" s="15">
        <f>C7/D7-1</f>
        <v>0.12396849212303085</v>
      </c>
      <c r="F7" s="14">
        <f>F6-F8</f>
        <v>42397</v>
      </c>
      <c r="G7" s="14">
        <f>G6-G8</f>
        <v>37117</v>
      </c>
      <c r="H7" s="15">
        <f>F7/G7-1</f>
        <v>0.14225287604062831</v>
      </c>
    </row>
    <row r="8" spans="1:256" ht="24.75" customHeight="1" x14ac:dyDescent="0.25">
      <c r="B8" s="16" t="s">
        <v>50</v>
      </c>
      <c r="C8" s="14">
        <v>247</v>
      </c>
      <c r="D8" s="14">
        <v>241</v>
      </c>
      <c r="E8" s="17">
        <v>2.4896265560165887E-2</v>
      </c>
      <c r="F8" s="14">
        <v>1662</v>
      </c>
      <c r="G8" s="14">
        <v>1525</v>
      </c>
      <c r="H8" s="17">
        <v>8.9836065573770441E-2</v>
      </c>
    </row>
    <row r="9" spans="1:256" ht="25.5" customHeight="1" x14ac:dyDescent="0.25">
      <c r="B9" s="62" t="s">
        <v>51</v>
      </c>
      <c r="C9" s="18">
        <v>62443</v>
      </c>
      <c r="D9" s="18">
        <v>55839</v>
      </c>
      <c r="E9" s="19">
        <v>0.11826859363527276</v>
      </c>
      <c r="F9" s="18">
        <v>412295</v>
      </c>
      <c r="G9" s="18">
        <v>374218</v>
      </c>
      <c r="H9" s="19">
        <v>0.1017508511081775</v>
      </c>
    </row>
    <row r="10" spans="1:256" x14ac:dyDescent="0.25">
      <c r="B10" s="20" t="s">
        <v>52</v>
      </c>
      <c r="C10" s="21"/>
      <c r="D10" s="21"/>
      <c r="E10" s="21"/>
      <c r="F10" s="21"/>
      <c r="G10" s="21"/>
      <c r="H10" s="21"/>
    </row>
    <row r="11" spans="1:256" x14ac:dyDescent="0.25">
      <c r="B11" s="64" t="s">
        <v>153</v>
      </c>
      <c r="F11" s="22"/>
      <c r="G11" s="22"/>
    </row>
    <row r="28" spans="2:2" x14ac:dyDescent="0.25">
      <c r="B28" s="5"/>
    </row>
  </sheetData>
  <mergeCells count="1">
    <mergeCell ref="B3:H3"/>
  </mergeCells>
  <conditionalFormatting sqref="E5:E9 H5:H9">
    <cfRule type="cellIs" dxfId="101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323F-5DE7-4BC8-9DD5-0ACBB2EE7827}">
  <sheetPr>
    <pageSetUpPr fitToPage="1"/>
  </sheetPr>
  <dimension ref="B1:V99"/>
  <sheetViews>
    <sheetView showGridLines="0" topLeftCell="C1" zoomScale="89" zoomScaleNormal="89" workbookViewId="0"/>
  </sheetViews>
  <sheetFormatPr defaultColWidth="9.21875" defaultRowHeight="14.4" x14ac:dyDescent="0.3"/>
  <cols>
    <col min="1" max="1" width="1.5546875" style="5" customWidth="1"/>
    <col min="2" max="2" width="8.21875" style="5" customWidth="1"/>
    <col min="3" max="3" width="19.44140625" style="5" customWidth="1"/>
    <col min="4" max="12" width="10.5546875" style="5" customWidth="1"/>
    <col min="13" max="13" width="3.21875" customWidth="1"/>
    <col min="14" max="14" width="3.21875" style="5" customWidth="1"/>
    <col min="15" max="16" width="14.77734375" style="5" customWidth="1"/>
    <col min="17" max="22" width="12.21875" style="5" customWidth="1"/>
    <col min="23" max="16384" width="9.21875" style="5"/>
  </cols>
  <sheetData>
    <row r="1" spans="2:22" x14ac:dyDescent="0.3">
      <c r="B1" s="5" t="s">
        <v>3</v>
      </c>
      <c r="D1" s="3"/>
      <c r="L1" s="57"/>
      <c r="V1" s="63">
        <v>46239</v>
      </c>
    </row>
    <row r="2" spans="2:22" ht="14.55" customHeight="1" x14ac:dyDescent="0.3">
      <c r="B2" s="91" t="s">
        <v>184</v>
      </c>
      <c r="C2" s="91"/>
      <c r="D2" s="91"/>
      <c r="E2" s="91"/>
      <c r="F2" s="91"/>
      <c r="G2" s="91"/>
      <c r="H2" s="91"/>
      <c r="I2" s="91"/>
      <c r="J2" s="91"/>
      <c r="K2" s="91"/>
      <c r="L2" s="91"/>
      <c r="N2" s="50"/>
      <c r="O2" s="91" t="s">
        <v>140</v>
      </c>
      <c r="P2" s="91"/>
      <c r="Q2" s="91"/>
      <c r="R2" s="91"/>
      <c r="S2" s="91"/>
      <c r="T2" s="91"/>
      <c r="U2" s="91"/>
      <c r="V2" s="91"/>
    </row>
    <row r="3" spans="2:22" ht="14.55" customHeight="1" thickBot="1" x14ac:dyDescent="0.35">
      <c r="B3" s="101" t="s">
        <v>185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N3" s="50"/>
      <c r="O3" s="100" t="s">
        <v>141</v>
      </c>
      <c r="P3" s="100"/>
      <c r="Q3" s="100"/>
      <c r="R3" s="100"/>
      <c r="S3" s="100"/>
      <c r="T3" s="100"/>
      <c r="U3" s="100"/>
      <c r="V3" s="100"/>
    </row>
    <row r="4" spans="2:22" ht="14.55" customHeight="1" x14ac:dyDescent="0.3">
      <c r="B4" s="74" t="s">
        <v>0</v>
      </c>
      <c r="C4" s="76" t="s">
        <v>1</v>
      </c>
      <c r="D4" s="78" t="s">
        <v>172</v>
      </c>
      <c r="E4" s="79"/>
      <c r="F4" s="79"/>
      <c r="G4" s="79"/>
      <c r="H4" s="79"/>
      <c r="I4" s="80"/>
      <c r="J4" s="78" t="s">
        <v>156</v>
      </c>
      <c r="K4" s="79"/>
      <c r="L4" s="80"/>
      <c r="O4" s="74" t="s">
        <v>0</v>
      </c>
      <c r="P4" s="76" t="s">
        <v>39</v>
      </c>
      <c r="Q4" s="78" t="s">
        <v>178</v>
      </c>
      <c r="R4" s="79"/>
      <c r="S4" s="79"/>
      <c r="T4" s="79"/>
      <c r="U4" s="79"/>
      <c r="V4" s="80"/>
    </row>
    <row r="5" spans="2:22" ht="14.55" customHeight="1" thickBot="1" x14ac:dyDescent="0.35">
      <c r="B5" s="75"/>
      <c r="C5" s="77"/>
      <c r="D5" s="96" t="s">
        <v>173</v>
      </c>
      <c r="E5" s="97"/>
      <c r="F5" s="97"/>
      <c r="G5" s="97"/>
      <c r="H5" s="97"/>
      <c r="I5" s="98"/>
      <c r="J5" s="96" t="s">
        <v>157</v>
      </c>
      <c r="K5" s="97"/>
      <c r="L5" s="98"/>
      <c r="O5" s="75"/>
      <c r="P5" s="77"/>
      <c r="Q5" s="96" t="s">
        <v>179</v>
      </c>
      <c r="R5" s="97"/>
      <c r="S5" s="97"/>
      <c r="T5" s="97"/>
      <c r="U5" s="97"/>
      <c r="V5" s="98"/>
    </row>
    <row r="6" spans="2:22" ht="14.55" customHeight="1" x14ac:dyDescent="0.3">
      <c r="B6" s="75"/>
      <c r="C6" s="77"/>
      <c r="D6" s="81">
        <v>2026</v>
      </c>
      <c r="E6" s="82"/>
      <c r="F6" s="81">
        <v>2025</v>
      </c>
      <c r="G6" s="82"/>
      <c r="H6" s="85" t="s">
        <v>5</v>
      </c>
      <c r="I6" s="85" t="s">
        <v>42</v>
      </c>
      <c r="J6" s="85">
        <v>2026</v>
      </c>
      <c r="K6" s="85" t="s">
        <v>174</v>
      </c>
      <c r="L6" s="87" t="s">
        <v>176</v>
      </c>
      <c r="O6" s="75"/>
      <c r="P6" s="77"/>
      <c r="Q6" s="81">
        <v>2026</v>
      </c>
      <c r="R6" s="82"/>
      <c r="S6" s="81">
        <v>2025</v>
      </c>
      <c r="T6" s="82"/>
      <c r="U6" s="85" t="s">
        <v>5</v>
      </c>
      <c r="V6" s="87" t="s">
        <v>63</v>
      </c>
    </row>
    <row r="7" spans="2:22" ht="14.55" customHeight="1" thickBot="1" x14ac:dyDescent="0.35">
      <c r="B7" s="89" t="s">
        <v>6</v>
      </c>
      <c r="C7" s="92" t="s">
        <v>7</v>
      </c>
      <c r="D7" s="83"/>
      <c r="E7" s="84"/>
      <c r="F7" s="83"/>
      <c r="G7" s="84"/>
      <c r="H7" s="86"/>
      <c r="I7" s="86"/>
      <c r="J7" s="86"/>
      <c r="K7" s="86"/>
      <c r="L7" s="88"/>
      <c r="O7" s="89" t="s">
        <v>6</v>
      </c>
      <c r="P7" s="92" t="s">
        <v>39</v>
      </c>
      <c r="Q7" s="83"/>
      <c r="R7" s="84"/>
      <c r="S7" s="83"/>
      <c r="T7" s="84"/>
      <c r="U7" s="86"/>
      <c r="V7" s="88"/>
    </row>
    <row r="8" spans="2:22" ht="14.55" customHeight="1" x14ac:dyDescent="0.3">
      <c r="B8" s="89"/>
      <c r="C8" s="92"/>
      <c r="D8" s="25" t="s">
        <v>8</v>
      </c>
      <c r="E8" s="26" t="s">
        <v>2</v>
      </c>
      <c r="F8" s="25" t="s">
        <v>8</v>
      </c>
      <c r="G8" s="26" t="s">
        <v>2</v>
      </c>
      <c r="H8" s="94" t="s">
        <v>9</v>
      </c>
      <c r="I8" s="94" t="s">
        <v>43</v>
      </c>
      <c r="J8" s="94" t="s">
        <v>8</v>
      </c>
      <c r="K8" s="94" t="s">
        <v>175</v>
      </c>
      <c r="L8" s="68" t="s">
        <v>177</v>
      </c>
      <c r="O8" s="89"/>
      <c r="P8" s="92"/>
      <c r="Q8" s="25" t="s">
        <v>8</v>
      </c>
      <c r="R8" s="26" t="s">
        <v>2</v>
      </c>
      <c r="S8" s="25" t="s">
        <v>8</v>
      </c>
      <c r="T8" s="26" t="s">
        <v>2</v>
      </c>
      <c r="U8" s="94" t="s">
        <v>9</v>
      </c>
      <c r="V8" s="68" t="s">
        <v>64</v>
      </c>
    </row>
    <row r="9" spans="2:22" ht="14.55" customHeight="1" thickBot="1" x14ac:dyDescent="0.35">
      <c r="B9" s="90"/>
      <c r="C9" s="93"/>
      <c r="D9" s="28" t="s">
        <v>10</v>
      </c>
      <c r="E9" s="29" t="s">
        <v>11</v>
      </c>
      <c r="F9" s="28" t="s">
        <v>10</v>
      </c>
      <c r="G9" s="29" t="s">
        <v>11</v>
      </c>
      <c r="H9" s="95"/>
      <c r="I9" s="95"/>
      <c r="J9" s="95" t="s">
        <v>10</v>
      </c>
      <c r="K9" s="95"/>
      <c r="L9" s="69"/>
      <c r="O9" s="90"/>
      <c r="P9" s="93"/>
      <c r="Q9" s="28" t="s">
        <v>10</v>
      </c>
      <c r="R9" s="29" t="s">
        <v>11</v>
      </c>
      <c r="S9" s="28" t="s">
        <v>10</v>
      </c>
      <c r="T9" s="29" t="s">
        <v>11</v>
      </c>
      <c r="U9" s="95"/>
      <c r="V9" s="69"/>
    </row>
    <row r="10" spans="2:22" ht="14.25" customHeight="1" thickBot="1" x14ac:dyDescent="0.35">
      <c r="B10" s="31">
        <v>1</v>
      </c>
      <c r="C10" s="32" t="s">
        <v>19</v>
      </c>
      <c r="D10" s="33">
        <v>7289</v>
      </c>
      <c r="E10" s="34">
        <v>0.12969058591178406</v>
      </c>
      <c r="F10" s="33">
        <v>7848</v>
      </c>
      <c r="G10" s="34">
        <v>0.15612939163649386</v>
      </c>
      <c r="H10" s="35">
        <v>-7.1228338430173288E-2</v>
      </c>
      <c r="I10" s="52">
        <v>0</v>
      </c>
      <c r="J10" s="33">
        <v>6807</v>
      </c>
      <c r="K10" s="35">
        <v>7.0809460849125871E-2</v>
      </c>
      <c r="L10" s="52">
        <v>0</v>
      </c>
      <c r="O10" s="31">
        <v>1</v>
      </c>
      <c r="P10" s="32" t="s">
        <v>19</v>
      </c>
      <c r="Q10" s="33">
        <v>51207</v>
      </c>
      <c r="R10" s="34">
        <v>0.13906027656177017</v>
      </c>
      <c r="S10" s="33">
        <v>53200</v>
      </c>
      <c r="T10" s="34">
        <v>0.15853338736977615</v>
      </c>
      <c r="U10" s="35">
        <v>-3.7462406015037586E-2</v>
      </c>
      <c r="V10" s="52">
        <v>0</v>
      </c>
    </row>
    <row r="11" spans="2:22" ht="14.55" customHeight="1" thickBot="1" x14ac:dyDescent="0.35">
      <c r="B11" s="36">
        <v>2</v>
      </c>
      <c r="C11" s="37" t="s">
        <v>17</v>
      </c>
      <c r="D11" s="38">
        <v>5906</v>
      </c>
      <c r="E11" s="39">
        <v>0.10508335853957974</v>
      </c>
      <c r="F11" s="38">
        <v>5406</v>
      </c>
      <c r="G11" s="39">
        <v>0.10754784546214141</v>
      </c>
      <c r="H11" s="40">
        <v>9.2489826119126928E-2</v>
      </c>
      <c r="I11" s="53">
        <v>0</v>
      </c>
      <c r="J11" s="38">
        <v>6354</v>
      </c>
      <c r="K11" s="40">
        <v>-7.0506767390620118E-2</v>
      </c>
      <c r="L11" s="53">
        <v>0</v>
      </c>
      <c r="O11" s="36">
        <v>2</v>
      </c>
      <c r="P11" s="37" t="s">
        <v>17</v>
      </c>
      <c r="Q11" s="38">
        <v>38761</v>
      </c>
      <c r="R11" s="39">
        <v>0.1052612998185946</v>
      </c>
      <c r="S11" s="38">
        <v>35607</v>
      </c>
      <c r="T11" s="39">
        <v>0.10610711135480487</v>
      </c>
      <c r="U11" s="40">
        <v>8.8578088578088687E-2</v>
      </c>
      <c r="V11" s="53">
        <v>0</v>
      </c>
    </row>
    <row r="12" spans="2:22" ht="14.55" customHeight="1" thickBot="1" x14ac:dyDescent="0.35">
      <c r="B12" s="31">
        <v>3</v>
      </c>
      <c r="C12" s="32" t="s">
        <v>18</v>
      </c>
      <c r="D12" s="33">
        <v>4755</v>
      </c>
      <c r="E12" s="34">
        <v>8.4604024696190591E-2</v>
      </c>
      <c r="F12" s="33">
        <v>3874</v>
      </c>
      <c r="G12" s="34">
        <v>7.7069987665618914E-2</v>
      </c>
      <c r="H12" s="35">
        <v>0.22741352607124421</v>
      </c>
      <c r="I12" s="52">
        <v>0</v>
      </c>
      <c r="J12" s="33">
        <v>4416</v>
      </c>
      <c r="K12" s="35">
        <v>7.6766304347826164E-2</v>
      </c>
      <c r="L12" s="52">
        <v>0</v>
      </c>
      <c r="O12" s="31">
        <v>3</v>
      </c>
      <c r="P12" s="32" t="s">
        <v>18</v>
      </c>
      <c r="Q12" s="33">
        <v>27457</v>
      </c>
      <c r="R12" s="34">
        <v>7.4563595085760215E-2</v>
      </c>
      <c r="S12" s="33">
        <v>24354</v>
      </c>
      <c r="T12" s="34">
        <v>7.2573723985028732E-2</v>
      </c>
      <c r="U12" s="35">
        <v>0.12741233472940783</v>
      </c>
      <c r="V12" s="52">
        <v>0</v>
      </c>
    </row>
    <row r="13" spans="2:22" ht="14.55" customHeight="1" thickBot="1" x14ac:dyDescent="0.35">
      <c r="B13" s="36">
        <v>4</v>
      </c>
      <c r="C13" s="37" t="s">
        <v>22</v>
      </c>
      <c r="D13" s="38">
        <v>3110</v>
      </c>
      <c r="E13" s="39">
        <v>5.533512445954842E-2</v>
      </c>
      <c r="F13" s="38">
        <v>2649</v>
      </c>
      <c r="G13" s="39">
        <v>5.2699637926232445E-2</v>
      </c>
      <c r="H13" s="40">
        <v>0.17402793506983771</v>
      </c>
      <c r="I13" s="53">
        <v>2</v>
      </c>
      <c r="J13" s="38">
        <v>2987</v>
      </c>
      <c r="K13" s="40">
        <v>4.1178439906260467E-2</v>
      </c>
      <c r="L13" s="53">
        <v>0</v>
      </c>
      <c r="O13" s="36">
        <v>4</v>
      </c>
      <c r="P13" s="37" t="s">
        <v>16</v>
      </c>
      <c r="Q13" s="38">
        <v>19735</v>
      </c>
      <c r="R13" s="39">
        <v>5.359334774438132E-2</v>
      </c>
      <c r="S13" s="38">
        <v>17684</v>
      </c>
      <c r="T13" s="39">
        <v>5.2697451545998523E-2</v>
      </c>
      <c r="U13" s="40">
        <v>0.11598054738746888</v>
      </c>
      <c r="V13" s="53">
        <v>1</v>
      </c>
    </row>
    <row r="14" spans="2:22" ht="14.55" customHeight="1" thickBot="1" x14ac:dyDescent="0.35">
      <c r="B14" s="31">
        <v>5</v>
      </c>
      <c r="C14" s="32" t="s">
        <v>16</v>
      </c>
      <c r="D14" s="33">
        <v>3020</v>
      </c>
      <c r="E14" s="34">
        <v>5.3733786452680461E-2</v>
      </c>
      <c r="F14" s="33">
        <v>2808</v>
      </c>
      <c r="G14" s="34">
        <v>5.5862809851589541E-2</v>
      </c>
      <c r="H14" s="35">
        <v>7.5498575498575526E-2</v>
      </c>
      <c r="I14" s="52">
        <v>0</v>
      </c>
      <c r="J14" s="33">
        <v>2970</v>
      </c>
      <c r="K14" s="35">
        <v>1.6835016835016869E-2</v>
      </c>
      <c r="L14" s="52">
        <v>0</v>
      </c>
      <c r="O14" s="31">
        <v>5</v>
      </c>
      <c r="P14" s="32" t="s">
        <v>22</v>
      </c>
      <c r="Q14" s="33">
        <v>18422</v>
      </c>
      <c r="R14" s="34">
        <v>5.0027699627412853E-2</v>
      </c>
      <c r="S14" s="33">
        <v>18820</v>
      </c>
      <c r="T14" s="34">
        <v>5.6082675757503517E-2</v>
      </c>
      <c r="U14" s="35">
        <v>-2.1147715196599415E-2</v>
      </c>
      <c r="V14" s="52">
        <v>-1</v>
      </c>
    </row>
    <row r="15" spans="2:22" ht="14.55" customHeight="1" thickBot="1" x14ac:dyDescent="0.35">
      <c r="B15" s="36">
        <v>6</v>
      </c>
      <c r="C15" s="37" t="s">
        <v>31</v>
      </c>
      <c r="D15" s="38">
        <v>2618</v>
      </c>
      <c r="E15" s="39">
        <v>4.6581143355336904E-2</v>
      </c>
      <c r="F15" s="38">
        <v>2819</v>
      </c>
      <c r="G15" s="39">
        <v>5.608164564516771E-2</v>
      </c>
      <c r="H15" s="40">
        <v>-7.1301880099326032E-2</v>
      </c>
      <c r="I15" s="53">
        <v>-2</v>
      </c>
      <c r="J15" s="38">
        <v>2727</v>
      </c>
      <c r="K15" s="40">
        <v>-3.9970663733039924E-2</v>
      </c>
      <c r="L15" s="53">
        <v>0</v>
      </c>
      <c r="O15" s="36">
        <v>6</v>
      </c>
      <c r="P15" s="37" t="s">
        <v>31</v>
      </c>
      <c r="Q15" s="38">
        <v>16703</v>
      </c>
      <c r="R15" s="39">
        <v>4.5359497713422917E-2</v>
      </c>
      <c r="S15" s="38">
        <v>16677</v>
      </c>
      <c r="T15" s="39">
        <v>4.9696640999356334E-2</v>
      </c>
      <c r="U15" s="40">
        <v>1.5590333992925309E-3</v>
      </c>
      <c r="V15" s="53">
        <v>1</v>
      </c>
    </row>
    <row r="16" spans="2:22" ht="14.55" customHeight="1" thickBot="1" x14ac:dyDescent="0.35">
      <c r="B16" s="31">
        <v>7</v>
      </c>
      <c r="C16" s="32" t="s">
        <v>23</v>
      </c>
      <c r="D16" s="33">
        <v>2441</v>
      </c>
      <c r="E16" s="34">
        <v>4.343184527516325E-2</v>
      </c>
      <c r="F16" s="33">
        <v>2020</v>
      </c>
      <c r="G16" s="34">
        <v>4.0186209366171968E-2</v>
      </c>
      <c r="H16" s="35">
        <v>0.20841584158415838</v>
      </c>
      <c r="I16" s="52">
        <v>2</v>
      </c>
      <c r="J16" s="33">
        <v>2456</v>
      </c>
      <c r="K16" s="35">
        <v>-6.1074918566774716E-3</v>
      </c>
      <c r="L16" s="52">
        <v>2</v>
      </c>
      <c r="O16" s="31">
        <v>7</v>
      </c>
      <c r="P16" s="32" t="s">
        <v>32</v>
      </c>
      <c r="Q16" s="33">
        <v>16411</v>
      </c>
      <c r="R16" s="34">
        <v>4.4566527987486289E-2</v>
      </c>
      <c r="S16" s="33">
        <v>16781</v>
      </c>
      <c r="T16" s="34">
        <v>5.0006555891958904E-2</v>
      </c>
      <c r="U16" s="35">
        <v>-2.204874560514869E-2</v>
      </c>
      <c r="V16" s="52">
        <v>-1</v>
      </c>
    </row>
    <row r="17" spans="2:22" ht="14.55" customHeight="1" thickBot="1" x14ac:dyDescent="0.35">
      <c r="B17" s="36">
        <v>8</v>
      </c>
      <c r="C17" s="37" t="s">
        <v>29</v>
      </c>
      <c r="D17" s="38">
        <v>2421</v>
      </c>
      <c r="E17" s="39">
        <v>4.3075992384748144E-2</v>
      </c>
      <c r="F17" s="38">
        <v>2065</v>
      </c>
      <c r="G17" s="39">
        <v>4.1081446703537181E-2</v>
      </c>
      <c r="H17" s="40">
        <v>0.17239709443099271</v>
      </c>
      <c r="I17" s="53">
        <v>0</v>
      </c>
      <c r="J17" s="38">
        <v>2554</v>
      </c>
      <c r="K17" s="40">
        <v>-5.2075176194205208E-2</v>
      </c>
      <c r="L17" s="53">
        <v>-1</v>
      </c>
      <c r="O17" s="36">
        <v>8</v>
      </c>
      <c r="P17" s="37" t="s">
        <v>23</v>
      </c>
      <c r="Q17" s="38">
        <v>15385</v>
      </c>
      <c r="R17" s="39">
        <v>4.1780271347722657E-2</v>
      </c>
      <c r="S17" s="38">
        <v>16502</v>
      </c>
      <c r="T17" s="39">
        <v>4.9175149593534702E-2</v>
      </c>
      <c r="U17" s="40">
        <v>-6.7688764998181994E-2</v>
      </c>
      <c r="V17" s="53">
        <v>0</v>
      </c>
    </row>
    <row r="18" spans="2:22" ht="14.55" customHeight="1" thickBot="1" x14ac:dyDescent="0.35">
      <c r="B18" s="31">
        <v>9</v>
      </c>
      <c r="C18" s="32" t="s">
        <v>32</v>
      </c>
      <c r="D18" s="33">
        <v>2172</v>
      </c>
      <c r="E18" s="34">
        <v>3.864562389908012E-2</v>
      </c>
      <c r="F18" s="33">
        <v>2423</v>
      </c>
      <c r="G18" s="34">
        <v>4.8203557076353799E-2</v>
      </c>
      <c r="H18" s="35">
        <v>-0.10359059017746597</v>
      </c>
      <c r="I18" s="52">
        <v>-2</v>
      </c>
      <c r="J18" s="33">
        <v>2195</v>
      </c>
      <c r="K18" s="35">
        <v>-1.0478359908883794E-2</v>
      </c>
      <c r="L18" s="52">
        <v>1</v>
      </c>
      <c r="O18" s="31">
        <v>9</v>
      </c>
      <c r="P18" s="32" t="s">
        <v>29</v>
      </c>
      <c r="Q18" s="33">
        <v>13641</v>
      </c>
      <c r="R18" s="34">
        <v>3.7044178190073759E-2</v>
      </c>
      <c r="S18" s="33">
        <v>12567</v>
      </c>
      <c r="T18" s="34">
        <v>3.7449042839774002E-2</v>
      </c>
      <c r="U18" s="35">
        <v>8.5461924086894347E-2</v>
      </c>
      <c r="V18" s="52">
        <v>0</v>
      </c>
    </row>
    <row r="19" spans="2:22" ht="14.55" customHeight="1" thickBot="1" x14ac:dyDescent="0.35">
      <c r="B19" s="36">
        <v>10</v>
      </c>
      <c r="C19" s="37" t="s">
        <v>33</v>
      </c>
      <c r="D19" s="38">
        <v>1709</v>
      </c>
      <c r="E19" s="39">
        <v>3.0407629485970498E-2</v>
      </c>
      <c r="F19" s="38">
        <v>1606</v>
      </c>
      <c r="G19" s="39">
        <v>3.1950025862411968E-2</v>
      </c>
      <c r="H19" s="40">
        <v>6.4134495641344991E-2</v>
      </c>
      <c r="I19" s="53">
        <v>0</v>
      </c>
      <c r="J19" s="38">
        <v>1689</v>
      </c>
      <c r="K19" s="40">
        <v>1.1841326228537508E-2</v>
      </c>
      <c r="L19" s="53">
        <v>2</v>
      </c>
      <c r="O19" s="36">
        <v>10</v>
      </c>
      <c r="P19" s="37" t="s">
        <v>33</v>
      </c>
      <c r="Q19" s="38">
        <v>12273</v>
      </c>
      <c r="R19" s="39">
        <v>3.3329169337055584E-2</v>
      </c>
      <c r="S19" s="38">
        <v>12091</v>
      </c>
      <c r="T19" s="39">
        <v>3.6030586215939159E-2</v>
      </c>
      <c r="U19" s="40">
        <v>1.5052518402117299E-2</v>
      </c>
      <c r="V19" s="53">
        <v>1</v>
      </c>
    </row>
    <row r="20" spans="2:22" ht="14.55" customHeight="1" thickBot="1" x14ac:dyDescent="0.35">
      <c r="B20" s="31">
        <v>11</v>
      </c>
      <c r="C20" s="32" t="s">
        <v>81</v>
      </c>
      <c r="D20" s="33">
        <v>1571</v>
      </c>
      <c r="E20" s="34">
        <v>2.7952244542106295E-2</v>
      </c>
      <c r="F20" s="33">
        <v>1358</v>
      </c>
      <c r="G20" s="34">
        <v>2.7016273425376994E-2</v>
      </c>
      <c r="H20" s="35">
        <v>0.15684830633284252</v>
      </c>
      <c r="I20" s="52">
        <v>1</v>
      </c>
      <c r="J20" s="33">
        <v>2023</v>
      </c>
      <c r="K20" s="35">
        <v>-0.22343054869006429</v>
      </c>
      <c r="L20" s="52">
        <v>0</v>
      </c>
      <c r="O20" s="31">
        <v>11</v>
      </c>
      <c r="P20" s="32" t="s">
        <v>24</v>
      </c>
      <c r="Q20" s="33">
        <v>11378</v>
      </c>
      <c r="R20" s="34">
        <v>3.0898662814064892E-2</v>
      </c>
      <c r="S20" s="33">
        <v>12267</v>
      </c>
      <c r="T20" s="34">
        <v>3.6555057572651206E-2</v>
      </c>
      <c r="U20" s="35">
        <v>-7.247085677019649E-2</v>
      </c>
      <c r="V20" s="52">
        <v>-1</v>
      </c>
    </row>
    <row r="21" spans="2:22" ht="14.55" customHeight="1" thickBot="1" x14ac:dyDescent="0.35">
      <c r="B21" s="36">
        <v>12</v>
      </c>
      <c r="C21" s="37" t="s">
        <v>24</v>
      </c>
      <c r="D21" s="38">
        <v>1505</v>
      </c>
      <c r="E21" s="39">
        <v>2.6777930003736454E-2</v>
      </c>
      <c r="F21" s="38">
        <v>1277</v>
      </c>
      <c r="G21" s="39">
        <v>2.5404846218119604E-2</v>
      </c>
      <c r="H21" s="40">
        <v>0.17854346123727494</v>
      </c>
      <c r="I21" s="53">
        <v>2</v>
      </c>
      <c r="J21" s="38">
        <v>2461</v>
      </c>
      <c r="K21" s="40">
        <v>-0.38845997561966683</v>
      </c>
      <c r="L21" s="53">
        <v>-4</v>
      </c>
      <c r="O21" s="36">
        <v>12</v>
      </c>
      <c r="P21" s="37" t="s">
        <v>81</v>
      </c>
      <c r="Q21" s="38">
        <v>10762</v>
      </c>
      <c r="R21" s="39">
        <v>2.9225822570308171E-2</v>
      </c>
      <c r="S21" s="38">
        <v>7644</v>
      </c>
      <c r="T21" s="39">
        <v>2.2778744606288887E-2</v>
      </c>
      <c r="U21" s="40">
        <v>0.40790162218733639</v>
      </c>
      <c r="V21" s="53">
        <v>2</v>
      </c>
    </row>
    <row r="22" spans="2:22" ht="14.25" customHeight="1" thickBot="1" x14ac:dyDescent="0.35">
      <c r="B22" s="31">
        <v>13</v>
      </c>
      <c r="C22" s="32" t="s">
        <v>27</v>
      </c>
      <c r="D22" s="33">
        <v>1320</v>
      </c>
      <c r="E22" s="34">
        <v>2.3486290767396757E-2</v>
      </c>
      <c r="F22" s="33">
        <v>800</v>
      </c>
      <c r="G22" s="34">
        <v>1.5915330442048303E-2</v>
      </c>
      <c r="H22" s="35">
        <v>0.64999999999999991</v>
      </c>
      <c r="I22" s="52">
        <v>5</v>
      </c>
      <c r="J22" s="33">
        <v>1119</v>
      </c>
      <c r="K22" s="35">
        <v>0.17962466487935647</v>
      </c>
      <c r="L22" s="52">
        <v>3</v>
      </c>
      <c r="O22" s="31">
        <v>13</v>
      </c>
      <c r="P22" s="32" t="s">
        <v>96</v>
      </c>
      <c r="Q22" s="33">
        <v>8227</v>
      </c>
      <c r="R22" s="34">
        <v>2.2341650463289845E-2</v>
      </c>
      <c r="S22" s="33">
        <v>3897</v>
      </c>
      <c r="T22" s="34">
        <v>1.1612868619925144E-2</v>
      </c>
      <c r="U22" s="35">
        <v>1.1111111111111112</v>
      </c>
      <c r="V22" s="52">
        <v>8</v>
      </c>
    </row>
    <row r="23" spans="2:22" ht="14.25" customHeight="1" thickBot="1" x14ac:dyDescent="0.35">
      <c r="B23" s="36">
        <v>14</v>
      </c>
      <c r="C23" s="37" t="s">
        <v>100</v>
      </c>
      <c r="D23" s="38">
        <v>1298</v>
      </c>
      <c r="E23" s="39">
        <v>2.3094852587940147E-2</v>
      </c>
      <c r="F23" s="38">
        <v>621</v>
      </c>
      <c r="G23" s="39">
        <v>1.2354275255639995E-2</v>
      </c>
      <c r="H23" s="40">
        <v>1.0901771336553945</v>
      </c>
      <c r="I23" s="53">
        <v>7</v>
      </c>
      <c r="J23" s="38">
        <v>1334</v>
      </c>
      <c r="K23" s="40">
        <v>-2.6986506746626726E-2</v>
      </c>
      <c r="L23" s="53">
        <v>1</v>
      </c>
      <c r="O23" s="36">
        <v>14</v>
      </c>
      <c r="P23" s="37" t="s">
        <v>62</v>
      </c>
      <c r="Q23" s="38">
        <v>8059</v>
      </c>
      <c r="R23" s="39">
        <v>2.188542130590165E-2</v>
      </c>
      <c r="S23" s="38">
        <v>9098</v>
      </c>
      <c r="T23" s="39">
        <v>2.7111593200944049E-2</v>
      </c>
      <c r="U23" s="40">
        <v>-0.11420092327984177</v>
      </c>
      <c r="V23" s="53">
        <v>-2</v>
      </c>
    </row>
    <row r="24" spans="2:22" ht="14.25" customHeight="1" thickBot="1" x14ac:dyDescent="0.35">
      <c r="B24" s="31">
        <v>15</v>
      </c>
      <c r="C24" s="32" t="s">
        <v>77</v>
      </c>
      <c r="D24" s="33">
        <v>1204</v>
      </c>
      <c r="E24" s="34">
        <v>2.1422344002989164E-2</v>
      </c>
      <c r="F24" s="33">
        <v>1309</v>
      </c>
      <c r="G24" s="34">
        <v>2.6041459435801537E-2</v>
      </c>
      <c r="H24" s="35">
        <v>-8.0213903743315496E-2</v>
      </c>
      <c r="I24" s="52">
        <v>-2</v>
      </c>
      <c r="J24" s="33">
        <v>1084</v>
      </c>
      <c r="K24" s="35">
        <v>0.11070110701107017</v>
      </c>
      <c r="L24" s="52">
        <v>2</v>
      </c>
      <c r="O24" s="31">
        <v>15</v>
      </c>
      <c r="P24" s="32" t="s">
        <v>77</v>
      </c>
      <c r="Q24" s="33">
        <v>7906</v>
      </c>
      <c r="R24" s="34">
        <v>2.1469926894708828E-2</v>
      </c>
      <c r="S24" s="33">
        <v>7510</v>
      </c>
      <c r="T24" s="34">
        <v>2.2379431186974039E-2</v>
      </c>
      <c r="U24" s="35">
        <v>5.2729693741677686E-2</v>
      </c>
      <c r="V24" s="52">
        <v>0</v>
      </c>
    </row>
    <row r="25" spans="2:22" ht="14.55" customHeight="1" thickBot="1" x14ac:dyDescent="0.35">
      <c r="B25" s="36">
        <v>16</v>
      </c>
      <c r="C25" s="37" t="s">
        <v>21</v>
      </c>
      <c r="D25" s="38">
        <v>1153</v>
      </c>
      <c r="E25" s="39">
        <v>2.0514919132430653E-2</v>
      </c>
      <c r="F25" s="38">
        <v>1456</v>
      </c>
      <c r="G25" s="39">
        <v>2.896590140452791E-2</v>
      </c>
      <c r="H25" s="40">
        <v>-0.20810439560439564</v>
      </c>
      <c r="I25" s="53">
        <v>-5</v>
      </c>
      <c r="J25" s="38">
        <v>1024</v>
      </c>
      <c r="K25" s="40">
        <v>0.1259765625</v>
      </c>
      <c r="L25" s="53">
        <v>2</v>
      </c>
      <c r="O25" s="36">
        <v>16</v>
      </c>
      <c r="P25" s="37" t="s">
        <v>21</v>
      </c>
      <c r="Q25" s="38">
        <v>7513</v>
      </c>
      <c r="R25" s="39">
        <v>2.040267654439001E-2</v>
      </c>
      <c r="S25" s="38">
        <v>9042</v>
      </c>
      <c r="T25" s="39">
        <v>2.6944715951081125E-2</v>
      </c>
      <c r="U25" s="40">
        <v>-0.16909975669099753</v>
      </c>
      <c r="V25" s="53">
        <v>-3</v>
      </c>
    </row>
    <row r="26" spans="2:22" ht="14.55" customHeight="1" thickBot="1" x14ac:dyDescent="0.35">
      <c r="B26" s="31">
        <v>17</v>
      </c>
      <c r="C26" s="32" t="s">
        <v>101</v>
      </c>
      <c r="D26" s="33">
        <v>1144</v>
      </c>
      <c r="E26" s="34">
        <v>2.0354785331743858E-2</v>
      </c>
      <c r="F26" s="33">
        <v>30</v>
      </c>
      <c r="G26" s="34">
        <v>5.9682489157681133E-4</v>
      </c>
      <c r="H26" s="35">
        <v>37.133333333333333</v>
      </c>
      <c r="I26" s="52">
        <v>24</v>
      </c>
      <c r="J26" s="33">
        <v>1019</v>
      </c>
      <c r="K26" s="35">
        <v>0.12266928361138363</v>
      </c>
      <c r="L26" s="52">
        <v>2</v>
      </c>
      <c r="O26" s="31">
        <v>17</v>
      </c>
      <c r="P26" s="32" t="s">
        <v>27</v>
      </c>
      <c r="Q26" s="33">
        <v>6825</v>
      </c>
      <c r="R26" s="34">
        <v>1.8534309518895491E-2</v>
      </c>
      <c r="S26" s="33">
        <v>5927</v>
      </c>
      <c r="T26" s="34">
        <v>1.7662168927456076E-2</v>
      </c>
      <c r="U26" s="35">
        <v>0.15151003880546643</v>
      </c>
      <c r="V26" s="52">
        <v>0</v>
      </c>
    </row>
    <row r="27" spans="2:22" ht="14.55" customHeight="1" thickBot="1" x14ac:dyDescent="0.35">
      <c r="B27" s="36">
        <v>18</v>
      </c>
      <c r="C27" s="37" t="s">
        <v>96</v>
      </c>
      <c r="D27" s="38">
        <v>1084</v>
      </c>
      <c r="E27" s="39">
        <v>1.9287226660498549E-2</v>
      </c>
      <c r="F27" s="38">
        <v>699</v>
      </c>
      <c r="G27" s="39">
        <v>1.3906019973739706E-2</v>
      </c>
      <c r="H27" s="40">
        <v>0.55078683834048636</v>
      </c>
      <c r="I27" s="53">
        <v>1</v>
      </c>
      <c r="J27" s="38">
        <v>1396</v>
      </c>
      <c r="K27" s="40">
        <v>-0.22349570200573066</v>
      </c>
      <c r="L27" s="53">
        <v>-4</v>
      </c>
      <c r="O27" s="36">
        <v>18</v>
      </c>
      <c r="P27" s="37" t="s">
        <v>100</v>
      </c>
      <c r="Q27" s="38">
        <v>6602</v>
      </c>
      <c r="R27" s="39">
        <v>1.7928719625457588E-2</v>
      </c>
      <c r="S27" s="38">
        <v>2246</v>
      </c>
      <c r="T27" s="39">
        <v>6.6929696998593467E-3</v>
      </c>
      <c r="U27" s="40">
        <v>1.939447907390917</v>
      </c>
      <c r="V27" s="53">
        <v>10</v>
      </c>
    </row>
    <row r="28" spans="2:22" ht="14.55" customHeight="1" thickBot="1" x14ac:dyDescent="0.35">
      <c r="B28" s="31">
        <v>19</v>
      </c>
      <c r="C28" s="32" t="s">
        <v>103</v>
      </c>
      <c r="D28" s="33">
        <v>1018</v>
      </c>
      <c r="E28" s="34">
        <v>1.8112912122128712E-2</v>
      </c>
      <c r="F28" s="33">
        <v>572</v>
      </c>
      <c r="G28" s="34">
        <v>1.1379461266064537E-2</v>
      </c>
      <c r="H28" s="35">
        <v>0.7797202797202798</v>
      </c>
      <c r="I28" s="52">
        <v>4</v>
      </c>
      <c r="J28" s="33">
        <v>676</v>
      </c>
      <c r="K28" s="35">
        <v>0.50591715976331364</v>
      </c>
      <c r="L28" s="52">
        <v>6</v>
      </c>
      <c r="O28" s="31">
        <v>19</v>
      </c>
      <c r="P28" s="32" t="s">
        <v>101</v>
      </c>
      <c r="Q28" s="33">
        <v>6407</v>
      </c>
      <c r="R28" s="34">
        <v>1.7399167924917715E-2</v>
      </c>
      <c r="S28" s="33">
        <v>34</v>
      </c>
      <c r="T28" s="34">
        <v>1.0131833027391708E-4</v>
      </c>
      <c r="U28" s="35">
        <v>187.44117647058823</v>
      </c>
      <c r="V28" s="52">
        <v>27</v>
      </c>
    </row>
    <row r="29" spans="2:22" ht="14.55" customHeight="1" thickBot="1" x14ac:dyDescent="0.35">
      <c r="B29" s="36">
        <v>20</v>
      </c>
      <c r="C29" s="37" t="s">
        <v>99</v>
      </c>
      <c r="D29" s="38">
        <v>996</v>
      </c>
      <c r="E29" s="39">
        <v>1.7721473942672098E-2</v>
      </c>
      <c r="F29" s="38">
        <v>481</v>
      </c>
      <c r="G29" s="39">
        <v>9.5690924282815417E-3</v>
      </c>
      <c r="H29" s="40">
        <v>1.0706860706860706</v>
      </c>
      <c r="I29" s="53">
        <v>4</v>
      </c>
      <c r="J29" s="38">
        <v>822</v>
      </c>
      <c r="K29" s="40">
        <v>0.2116788321167884</v>
      </c>
      <c r="L29" s="53">
        <v>2</v>
      </c>
      <c r="O29" s="36">
        <v>20</v>
      </c>
      <c r="P29" s="37" t="s">
        <v>25</v>
      </c>
      <c r="Q29" s="38">
        <v>6154</v>
      </c>
      <c r="R29" s="39">
        <v>1.6712108539089061E-2</v>
      </c>
      <c r="S29" s="38">
        <v>6445</v>
      </c>
      <c r="T29" s="39">
        <v>1.9205783488688108E-2</v>
      </c>
      <c r="U29" s="40">
        <v>-4.5151280062063592E-2</v>
      </c>
      <c r="V29" s="53">
        <v>-4</v>
      </c>
    </row>
    <row r="30" spans="2:22" ht="14.55" customHeight="1" thickBot="1" x14ac:dyDescent="0.35">
      <c r="B30" s="31">
        <v>21</v>
      </c>
      <c r="C30" s="32" t="s">
        <v>62</v>
      </c>
      <c r="D30" s="33">
        <v>942</v>
      </c>
      <c r="E30" s="34">
        <v>1.6760671138551324E-2</v>
      </c>
      <c r="F30" s="33">
        <v>975</v>
      </c>
      <c r="G30" s="34">
        <v>1.939680897624637E-2</v>
      </c>
      <c r="H30" s="35">
        <v>-3.3846153846153859E-2</v>
      </c>
      <c r="I30" s="52">
        <v>-5</v>
      </c>
      <c r="J30" s="33">
        <v>1013</v>
      </c>
      <c r="K30" s="35">
        <v>-7.0088845014807499E-2</v>
      </c>
      <c r="L30" s="52">
        <v>-1</v>
      </c>
      <c r="O30" s="31">
        <v>21</v>
      </c>
      <c r="P30" s="32" t="s">
        <v>102</v>
      </c>
      <c r="Q30" s="33">
        <v>6058</v>
      </c>
      <c r="R30" s="34">
        <v>1.6451406163438664E-2</v>
      </c>
      <c r="S30" s="33">
        <v>3364</v>
      </c>
      <c r="T30" s="34">
        <v>1.0024554795336973E-2</v>
      </c>
      <c r="U30" s="35">
        <v>0.800832342449465</v>
      </c>
      <c r="V30" s="52">
        <v>1</v>
      </c>
    </row>
    <row r="31" spans="2:22" ht="14.55" customHeight="1" thickBot="1" x14ac:dyDescent="0.35">
      <c r="B31" s="36">
        <v>22</v>
      </c>
      <c r="C31" s="37" t="s">
        <v>20</v>
      </c>
      <c r="D31" s="38">
        <v>757</v>
      </c>
      <c r="E31" s="39">
        <v>1.3469031902211626E-2</v>
      </c>
      <c r="F31" s="38">
        <v>918</v>
      </c>
      <c r="G31" s="39">
        <v>1.8262841682250428E-2</v>
      </c>
      <c r="H31" s="40">
        <v>-0.1753812636165577</v>
      </c>
      <c r="I31" s="53">
        <v>-5</v>
      </c>
      <c r="J31" s="38">
        <v>692</v>
      </c>
      <c r="K31" s="40">
        <v>9.39306358381502E-2</v>
      </c>
      <c r="L31" s="53">
        <v>2</v>
      </c>
      <c r="O31" s="36">
        <v>22</v>
      </c>
      <c r="P31" s="37" t="s">
        <v>28</v>
      </c>
      <c r="Q31" s="38">
        <v>5140</v>
      </c>
      <c r="R31" s="39">
        <v>1.3958439696281733E-2</v>
      </c>
      <c r="S31" s="38">
        <v>5092</v>
      </c>
      <c r="T31" s="39">
        <v>1.5173909933964289E-2</v>
      </c>
      <c r="U31" s="40">
        <v>9.4265514532601014E-3</v>
      </c>
      <c r="V31" s="53">
        <v>-3</v>
      </c>
    </row>
    <row r="32" spans="2:22" ht="14.55" customHeight="1" thickBot="1" x14ac:dyDescent="0.35">
      <c r="B32" s="31">
        <v>23</v>
      </c>
      <c r="C32" s="32" t="s">
        <v>102</v>
      </c>
      <c r="D32" s="33">
        <v>739</v>
      </c>
      <c r="E32" s="34">
        <v>1.3148764300838034E-2</v>
      </c>
      <c r="F32" s="33">
        <v>420</v>
      </c>
      <c r="G32" s="34">
        <v>8.3555484820753596E-3</v>
      </c>
      <c r="H32" s="35">
        <v>0.75952380952380949</v>
      </c>
      <c r="I32" s="52">
        <v>3</v>
      </c>
      <c r="J32" s="33">
        <v>1399</v>
      </c>
      <c r="K32" s="35">
        <v>-0.4717655468191565</v>
      </c>
      <c r="L32" s="52">
        <v>-10</v>
      </c>
      <c r="O32" s="31">
        <v>23</v>
      </c>
      <c r="P32" s="32" t="s">
        <v>20</v>
      </c>
      <c r="Q32" s="33">
        <v>4960</v>
      </c>
      <c r="R32" s="34">
        <v>1.3469622741937236E-2</v>
      </c>
      <c r="S32" s="33">
        <v>5237</v>
      </c>
      <c r="T32" s="34">
        <v>1.560600281307364E-2</v>
      </c>
      <c r="U32" s="35">
        <v>-5.2892877601680377E-2</v>
      </c>
      <c r="V32" s="52">
        <v>-5</v>
      </c>
    </row>
    <row r="33" spans="2:22" ht="14.55" customHeight="1" thickBot="1" x14ac:dyDescent="0.35">
      <c r="B33" s="36">
        <v>24</v>
      </c>
      <c r="C33" s="37" t="s">
        <v>28</v>
      </c>
      <c r="D33" s="38">
        <v>641</v>
      </c>
      <c r="E33" s="39">
        <v>1.1405085137804033E-2</v>
      </c>
      <c r="F33" s="38">
        <v>998</v>
      </c>
      <c r="G33" s="39">
        <v>1.9854374726455258E-2</v>
      </c>
      <c r="H33" s="40">
        <v>-0.35771543086172342</v>
      </c>
      <c r="I33" s="53">
        <v>-9</v>
      </c>
      <c r="J33" s="38">
        <v>650</v>
      </c>
      <c r="K33" s="40">
        <v>-1.3846153846153841E-2</v>
      </c>
      <c r="L33" s="53">
        <v>2</v>
      </c>
      <c r="O33" s="36">
        <v>24</v>
      </c>
      <c r="P33" s="37" t="s">
        <v>99</v>
      </c>
      <c r="Q33" s="38">
        <v>4707</v>
      </c>
      <c r="R33" s="39">
        <v>1.2782563356108582E-2</v>
      </c>
      <c r="S33" s="38">
        <v>3044</v>
      </c>
      <c r="T33" s="39">
        <v>9.0709705104059877E-3</v>
      </c>
      <c r="U33" s="40">
        <v>0.54632063074901449</v>
      </c>
      <c r="V33" s="53">
        <v>-1</v>
      </c>
    </row>
    <row r="34" spans="2:22" ht="14.55" customHeight="1" thickBot="1" x14ac:dyDescent="0.35">
      <c r="B34" s="31">
        <v>25</v>
      </c>
      <c r="C34" s="32" t="s">
        <v>30</v>
      </c>
      <c r="D34" s="33">
        <v>586</v>
      </c>
      <c r="E34" s="34">
        <v>1.04264896891625E-2</v>
      </c>
      <c r="F34" s="33">
        <v>641</v>
      </c>
      <c r="G34" s="34">
        <v>1.2752158516691203E-2</v>
      </c>
      <c r="H34" s="35">
        <v>-8.5803432137285474E-2</v>
      </c>
      <c r="I34" s="52">
        <v>-5</v>
      </c>
      <c r="J34" s="33">
        <v>609</v>
      </c>
      <c r="K34" s="35">
        <v>-3.77668308702791E-2</v>
      </c>
      <c r="L34" s="52">
        <v>2</v>
      </c>
      <c r="O34" s="31">
        <v>25</v>
      </c>
      <c r="P34" s="32" t="s">
        <v>30</v>
      </c>
      <c r="Q34" s="33">
        <v>4205</v>
      </c>
      <c r="R34" s="34">
        <v>1.1419307183436709E-2</v>
      </c>
      <c r="S34" s="33">
        <v>4629</v>
      </c>
      <c r="T34" s="34">
        <v>1.379419267170477E-2</v>
      </c>
      <c r="U34" s="35">
        <v>-9.1596457118168106E-2</v>
      </c>
      <c r="V34" s="52">
        <v>-5</v>
      </c>
    </row>
    <row r="35" spans="2:22" ht="14.55" customHeight="1" thickBot="1" x14ac:dyDescent="0.35">
      <c r="B35" s="36">
        <v>26</v>
      </c>
      <c r="C35" s="37" t="s">
        <v>26</v>
      </c>
      <c r="D35" s="38">
        <v>440</v>
      </c>
      <c r="E35" s="39">
        <v>7.8287635891322524E-3</v>
      </c>
      <c r="F35" s="38">
        <v>327</v>
      </c>
      <c r="G35" s="39">
        <v>6.505391318187244E-3</v>
      </c>
      <c r="H35" s="40">
        <v>0.34556574923547401</v>
      </c>
      <c r="I35" s="53">
        <v>2</v>
      </c>
      <c r="J35" s="38">
        <v>273</v>
      </c>
      <c r="K35" s="40">
        <v>0.61172161172161177</v>
      </c>
      <c r="L35" s="53">
        <v>8</v>
      </c>
      <c r="O35" s="36">
        <v>26</v>
      </c>
      <c r="P35" s="37" t="s">
        <v>103</v>
      </c>
      <c r="Q35" s="38">
        <v>3712</v>
      </c>
      <c r="R35" s="39">
        <v>1.008049185848206E-2</v>
      </c>
      <c r="S35" s="38">
        <v>2694</v>
      </c>
      <c r="T35" s="39">
        <v>8.0279876987627251E-3</v>
      </c>
      <c r="U35" s="40">
        <v>0.37787676317743135</v>
      </c>
      <c r="V35" s="53">
        <v>0</v>
      </c>
    </row>
    <row r="36" spans="2:22" ht="14.55" customHeight="1" thickBot="1" x14ac:dyDescent="0.35">
      <c r="B36" s="31">
        <v>27</v>
      </c>
      <c r="C36" s="32" t="s">
        <v>82</v>
      </c>
      <c r="D36" s="33">
        <v>370</v>
      </c>
      <c r="E36" s="34">
        <v>6.5832784726793945E-3</v>
      </c>
      <c r="F36" s="33">
        <v>313</v>
      </c>
      <c r="G36" s="34">
        <v>6.2268730354513987E-3</v>
      </c>
      <c r="H36" s="35">
        <v>0.1821086261980831</v>
      </c>
      <c r="I36" s="52">
        <v>2</v>
      </c>
      <c r="J36" s="33">
        <v>411</v>
      </c>
      <c r="K36" s="35">
        <v>-9.9756690997566899E-2</v>
      </c>
      <c r="L36" s="52">
        <v>2</v>
      </c>
      <c r="O36" s="31">
        <v>27</v>
      </c>
      <c r="P36" s="32" t="s">
        <v>82</v>
      </c>
      <c r="Q36" s="33">
        <v>3575</v>
      </c>
      <c r="R36" s="34">
        <v>9.7084478432309714E-3</v>
      </c>
      <c r="S36" s="33">
        <v>2847</v>
      </c>
      <c r="T36" s="34">
        <v>8.4839201849953513E-3</v>
      </c>
      <c r="U36" s="35">
        <v>0.25570776255707761</v>
      </c>
      <c r="V36" s="52">
        <v>-3</v>
      </c>
    </row>
    <row r="37" spans="2:22" ht="14.55" customHeight="1" thickBot="1" x14ac:dyDescent="0.35">
      <c r="B37" s="36">
        <v>28</v>
      </c>
      <c r="C37" s="37" t="s">
        <v>25</v>
      </c>
      <c r="D37" s="38">
        <v>367</v>
      </c>
      <c r="E37" s="39">
        <v>6.5299005391171294E-3</v>
      </c>
      <c r="F37" s="38">
        <v>598</v>
      </c>
      <c r="G37" s="39">
        <v>1.1896709505431107E-2</v>
      </c>
      <c r="H37" s="40">
        <v>-0.38628762541806017</v>
      </c>
      <c r="I37" s="53">
        <v>-6</v>
      </c>
      <c r="J37" s="38">
        <v>819</v>
      </c>
      <c r="K37" s="40">
        <v>-0.55189255189255193</v>
      </c>
      <c r="L37" s="53">
        <v>-5</v>
      </c>
      <c r="O37" s="36">
        <v>28</v>
      </c>
      <c r="P37" s="37" t="s">
        <v>26</v>
      </c>
      <c r="Q37" s="38">
        <v>2244</v>
      </c>
      <c r="R37" s="39">
        <v>6.0939180308280556E-3</v>
      </c>
      <c r="S37" s="38">
        <v>1265</v>
      </c>
      <c r="T37" s="39">
        <v>3.7696378763677975E-3</v>
      </c>
      <c r="U37" s="40">
        <v>0.77391304347826084</v>
      </c>
      <c r="V37" s="53">
        <v>7</v>
      </c>
    </row>
    <row r="38" spans="2:22" ht="14.55" customHeight="1" thickBot="1" x14ac:dyDescent="0.35">
      <c r="B38" s="31">
        <v>29</v>
      </c>
      <c r="C38" s="32" t="s">
        <v>104</v>
      </c>
      <c r="D38" s="33">
        <v>342</v>
      </c>
      <c r="E38" s="34">
        <v>6.0850844260982506E-3</v>
      </c>
      <c r="F38" s="33">
        <v>387</v>
      </c>
      <c r="G38" s="34">
        <v>7.6990411013408665E-3</v>
      </c>
      <c r="H38" s="35">
        <v>-0.11627906976744184</v>
      </c>
      <c r="I38" s="52">
        <v>-2</v>
      </c>
      <c r="J38" s="33">
        <v>230</v>
      </c>
      <c r="K38" s="35">
        <v>0.48695652173913051</v>
      </c>
      <c r="L38" s="52">
        <v>8</v>
      </c>
      <c r="O38" s="31">
        <v>29</v>
      </c>
      <c r="P38" s="32" t="s">
        <v>107</v>
      </c>
      <c r="Q38" s="33">
        <v>2237</v>
      </c>
      <c r="R38" s="34">
        <v>6.0749084826035478E-3</v>
      </c>
      <c r="S38" s="33">
        <v>2291</v>
      </c>
      <c r="T38" s="34">
        <v>6.8270674899277659E-3</v>
      </c>
      <c r="U38" s="35">
        <v>-2.3570493234395418E-2</v>
      </c>
      <c r="V38" s="52">
        <v>-2</v>
      </c>
    </row>
    <row r="39" spans="2:22" ht="14.55" customHeight="1" thickBot="1" x14ac:dyDescent="0.35">
      <c r="B39" s="36">
        <v>30</v>
      </c>
      <c r="C39" s="37" t="s">
        <v>113</v>
      </c>
      <c r="D39" s="38">
        <v>336</v>
      </c>
      <c r="E39" s="39">
        <v>5.9783285589737204E-3</v>
      </c>
      <c r="F39" s="38">
        <v>24</v>
      </c>
      <c r="G39" s="39">
        <v>4.7745991326144911E-4</v>
      </c>
      <c r="H39" s="40">
        <v>13</v>
      </c>
      <c r="I39" s="53">
        <v>12</v>
      </c>
      <c r="J39" s="38">
        <v>216</v>
      </c>
      <c r="K39" s="40">
        <v>0.55555555555555558</v>
      </c>
      <c r="L39" s="53">
        <v>9</v>
      </c>
      <c r="O39" s="36">
        <v>30</v>
      </c>
      <c r="P39" s="37" t="s">
        <v>89</v>
      </c>
      <c r="Q39" s="38">
        <v>2212</v>
      </c>
      <c r="R39" s="39">
        <v>6.0070172389445897E-3</v>
      </c>
      <c r="S39" s="38">
        <v>2769</v>
      </c>
      <c r="T39" s="39">
        <v>8.2514840155434241E-3</v>
      </c>
      <c r="U39" s="40">
        <v>-0.20115565185987716</v>
      </c>
      <c r="V39" s="53">
        <v>-5</v>
      </c>
    </row>
    <row r="40" spans="2:22" ht="14.55" customHeight="1" thickBot="1" x14ac:dyDescent="0.35">
      <c r="B40" s="31">
        <v>31</v>
      </c>
      <c r="C40" s="32" t="s">
        <v>89</v>
      </c>
      <c r="D40" s="33">
        <v>318</v>
      </c>
      <c r="E40" s="34">
        <v>5.658060957600128E-3</v>
      </c>
      <c r="F40" s="33">
        <v>468</v>
      </c>
      <c r="G40" s="34">
        <v>9.3104683085982569E-3</v>
      </c>
      <c r="H40" s="35">
        <v>-0.32051282051282048</v>
      </c>
      <c r="I40" s="52">
        <v>-6</v>
      </c>
      <c r="J40" s="33">
        <v>417</v>
      </c>
      <c r="K40" s="35">
        <v>-0.23741007194244601</v>
      </c>
      <c r="L40" s="52">
        <v>-3</v>
      </c>
      <c r="O40" s="31">
        <v>31</v>
      </c>
      <c r="P40" s="32" t="s">
        <v>109</v>
      </c>
      <c r="Q40" s="33">
        <v>1861</v>
      </c>
      <c r="R40" s="34">
        <v>5.0538241779728215E-3</v>
      </c>
      <c r="S40" s="33">
        <v>1671</v>
      </c>
      <c r="T40" s="34">
        <v>4.9794979378739836E-3</v>
      </c>
      <c r="U40" s="35">
        <v>0.11370436864153199</v>
      </c>
      <c r="V40" s="52">
        <v>1</v>
      </c>
    </row>
    <row r="41" spans="2:22" ht="14.55" customHeight="1" thickBot="1" x14ac:dyDescent="0.35">
      <c r="B41" s="36">
        <v>32</v>
      </c>
      <c r="C41" s="37" t="s">
        <v>106</v>
      </c>
      <c r="D41" s="38">
        <v>308</v>
      </c>
      <c r="E41" s="39">
        <v>5.4801345123925765E-3</v>
      </c>
      <c r="F41" s="38">
        <v>218</v>
      </c>
      <c r="G41" s="39">
        <v>4.336927545458163E-3</v>
      </c>
      <c r="H41" s="40">
        <v>0.41284403669724767</v>
      </c>
      <c r="I41" s="53">
        <v>1</v>
      </c>
      <c r="J41" s="38">
        <v>239</v>
      </c>
      <c r="K41" s="40">
        <v>0.28870292887029292</v>
      </c>
      <c r="L41" s="53">
        <v>4</v>
      </c>
      <c r="O41" s="36">
        <v>32</v>
      </c>
      <c r="P41" s="37" t="s">
        <v>106</v>
      </c>
      <c r="Q41" s="38">
        <v>1781</v>
      </c>
      <c r="R41" s="39">
        <v>4.8365721982641567E-3</v>
      </c>
      <c r="S41" s="38">
        <v>1776</v>
      </c>
      <c r="T41" s="39">
        <v>5.2923927813669632E-3</v>
      </c>
      <c r="U41" s="40">
        <v>2.8153153153154253E-3</v>
      </c>
      <c r="V41" s="53">
        <v>-1</v>
      </c>
    </row>
    <row r="42" spans="2:22" ht="14.55" customHeight="1" thickBot="1" x14ac:dyDescent="0.35">
      <c r="B42" s="31">
        <v>33</v>
      </c>
      <c r="C42" s="32" t="s">
        <v>118</v>
      </c>
      <c r="D42" s="33">
        <v>306</v>
      </c>
      <c r="E42" s="34">
        <v>5.4445492233510667E-3</v>
      </c>
      <c r="F42" s="33">
        <v>6</v>
      </c>
      <c r="G42" s="34">
        <v>1.1936497831536228E-4</v>
      </c>
      <c r="H42" s="35">
        <v>50</v>
      </c>
      <c r="I42" s="52">
        <v>17</v>
      </c>
      <c r="J42" s="33">
        <v>352</v>
      </c>
      <c r="K42" s="35">
        <v>-0.13068181818181823</v>
      </c>
      <c r="L42" s="52">
        <v>-1</v>
      </c>
      <c r="O42" s="31">
        <v>33</v>
      </c>
      <c r="P42" s="32" t="s">
        <v>104</v>
      </c>
      <c r="Q42" s="33">
        <v>1734</v>
      </c>
      <c r="R42" s="34">
        <v>4.7089366601853156E-3</v>
      </c>
      <c r="S42" s="33">
        <v>1952</v>
      </c>
      <c r="T42" s="34">
        <v>5.8168641380790045E-3</v>
      </c>
      <c r="U42" s="35">
        <v>-0.11168032786885251</v>
      </c>
      <c r="V42" s="52">
        <v>-3</v>
      </c>
    </row>
    <row r="43" spans="2:22" ht="14.55" customHeight="1" thickBot="1" x14ac:dyDescent="0.35">
      <c r="B43" s="36">
        <v>34</v>
      </c>
      <c r="C43" s="37" t="s">
        <v>109</v>
      </c>
      <c r="D43" s="38">
        <v>225</v>
      </c>
      <c r="E43" s="39">
        <v>4.003345017169902E-3</v>
      </c>
      <c r="F43" s="38">
        <v>246</v>
      </c>
      <c r="G43" s="39">
        <v>4.8939641109298528E-3</v>
      </c>
      <c r="H43" s="40">
        <v>-8.536585365853655E-2</v>
      </c>
      <c r="I43" s="53">
        <v>-3</v>
      </c>
      <c r="J43" s="38">
        <v>353</v>
      </c>
      <c r="K43" s="40">
        <v>-0.36260623229461753</v>
      </c>
      <c r="L43" s="53">
        <v>-3</v>
      </c>
      <c r="O43" s="36">
        <v>34</v>
      </c>
      <c r="P43" s="37" t="s">
        <v>110</v>
      </c>
      <c r="Q43" s="38">
        <v>1697</v>
      </c>
      <c r="R43" s="39">
        <v>4.6084576195700583E-3</v>
      </c>
      <c r="S43" s="38">
        <v>2142</v>
      </c>
      <c r="T43" s="39">
        <v>6.3830548072567762E-3</v>
      </c>
      <c r="U43" s="40">
        <v>-0.20774976657329602</v>
      </c>
      <c r="V43" s="53">
        <v>-5</v>
      </c>
    </row>
    <row r="44" spans="2:22" ht="14.55" customHeight="1" thickBot="1" x14ac:dyDescent="0.35">
      <c r="B44" s="31">
        <v>35</v>
      </c>
      <c r="C44" s="32" t="s">
        <v>110</v>
      </c>
      <c r="D44" s="33">
        <v>218</v>
      </c>
      <c r="E44" s="34">
        <v>3.878796505524616E-3</v>
      </c>
      <c r="F44" s="33">
        <v>252</v>
      </c>
      <c r="G44" s="34">
        <v>5.0133290892452158E-3</v>
      </c>
      <c r="H44" s="35">
        <v>-0.13492063492063489</v>
      </c>
      <c r="I44" s="52">
        <v>-5</v>
      </c>
      <c r="J44" s="33">
        <v>297</v>
      </c>
      <c r="K44" s="35">
        <v>-0.265993265993266</v>
      </c>
      <c r="L44" s="52">
        <v>-2</v>
      </c>
      <c r="O44" s="31">
        <v>35</v>
      </c>
      <c r="P44" s="32" t="s">
        <v>118</v>
      </c>
      <c r="Q44" s="33">
        <v>1625</v>
      </c>
      <c r="R44" s="34">
        <v>4.41293083783226E-3</v>
      </c>
      <c r="S44" s="33">
        <v>6</v>
      </c>
      <c r="T44" s="34">
        <v>1.7879705342455957E-5</v>
      </c>
      <c r="U44" s="35">
        <v>269.83333333333331</v>
      </c>
      <c r="V44" s="52">
        <v>24</v>
      </c>
    </row>
    <row r="45" spans="2:22" ht="14.55" customHeight="1" thickBot="1" x14ac:dyDescent="0.35">
      <c r="B45" s="36"/>
      <c r="C45" s="37" t="s">
        <v>123</v>
      </c>
      <c r="D45" s="38">
        <v>218</v>
      </c>
      <c r="E45" s="39">
        <v>3.878796505524616E-3</v>
      </c>
      <c r="F45" s="38">
        <v>0</v>
      </c>
      <c r="G45" s="39">
        <v>0</v>
      </c>
      <c r="H45" s="40"/>
      <c r="I45" s="53"/>
      <c r="J45" s="38">
        <v>229</v>
      </c>
      <c r="K45" s="40">
        <v>-4.8034934497816595E-2</v>
      </c>
      <c r="L45" s="53">
        <v>3</v>
      </c>
      <c r="O45" s="36">
        <v>36</v>
      </c>
      <c r="P45" s="37" t="s">
        <v>105</v>
      </c>
      <c r="Q45" s="38">
        <v>1342</v>
      </c>
      <c r="R45" s="39">
        <v>3.6444019596128569E-3</v>
      </c>
      <c r="S45" s="38">
        <v>578</v>
      </c>
      <c r="T45" s="39">
        <v>1.7224116146565905E-3</v>
      </c>
      <c r="U45" s="40">
        <v>1.3217993079584773</v>
      </c>
      <c r="V45" s="53">
        <v>2</v>
      </c>
    </row>
    <row r="46" spans="2:22" ht="14.55" customHeight="1" thickBot="1" x14ac:dyDescent="0.35">
      <c r="B46" s="31">
        <v>37</v>
      </c>
      <c r="C46" s="32" t="s">
        <v>105</v>
      </c>
      <c r="D46" s="33">
        <v>213</v>
      </c>
      <c r="E46" s="34">
        <v>3.7898332829208407E-3</v>
      </c>
      <c r="F46" s="33">
        <v>188</v>
      </c>
      <c r="G46" s="34">
        <v>3.7401026538813513E-3</v>
      </c>
      <c r="H46" s="35">
        <v>0.13297872340425543</v>
      </c>
      <c r="I46" s="52">
        <v>-3</v>
      </c>
      <c r="J46" s="33">
        <v>254</v>
      </c>
      <c r="K46" s="35">
        <v>-0.16141732283464572</v>
      </c>
      <c r="L46" s="52">
        <v>-2</v>
      </c>
      <c r="O46" s="31">
        <v>37</v>
      </c>
      <c r="P46" s="32" t="s">
        <v>123</v>
      </c>
      <c r="Q46" s="33">
        <v>1179</v>
      </c>
      <c r="R46" s="34">
        <v>3.2017510509564518E-3</v>
      </c>
      <c r="S46" s="33">
        <v>7</v>
      </c>
      <c r="T46" s="34">
        <v>2.0859656232865284E-5</v>
      </c>
      <c r="U46" s="35">
        <v>167.42857142857142</v>
      </c>
      <c r="V46" s="52">
        <v>19</v>
      </c>
    </row>
    <row r="47" spans="2:22" ht="14.55" customHeight="1" thickBot="1" x14ac:dyDescent="0.35">
      <c r="B47" s="36">
        <v>38</v>
      </c>
      <c r="C47" s="37" t="s">
        <v>108</v>
      </c>
      <c r="D47" s="38">
        <v>206</v>
      </c>
      <c r="E47" s="39">
        <v>3.6652847712755547E-3</v>
      </c>
      <c r="F47" s="38">
        <v>180</v>
      </c>
      <c r="G47" s="39">
        <v>3.5809493494608682E-3</v>
      </c>
      <c r="H47" s="40">
        <v>0.14444444444444438</v>
      </c>
      <c r="I47" s="53">
        <v>-3</v>
      </c>
      <c r="J47" s="38">
        <v>154</v>
      </c>
      <c r="K47" s="40">
        <v>0.33766233766233755</v>
      </c>
      <c r="L47" s="53">
        <v>4</v>
      </c>
      <c r="O47" s="36">
        <v>38</v>
      </c>
      <c r="P47" s="37" t="s">
        <v>108</v>
      </c>
      <c r="Q47" s="38">
        <v>1171</v>
      </c>
      <c r="R47" s="39">
        <v>3.1800258529855853E-3</v>
      </c>
      <c r="S47" s="38">
        <v>1271</v>
      </c>
      <c r="T47" s="39">
        <v>3.7875175817102535E-3</v>
      </c>
      <c r="U47" s="40">
        <v>-7.8678206136900131E-2</v>
      </c>
      <c r="V47" s="53">
        <v>-4</v>
      </c>
    </row>
    <row r="48" spans="2:22" ht="14.55" customHeight="1" thickBot="1" x14ac:dyDescent="0.35">
      <c r="B48" s="31">
        <v>39</v>
      </c>
      <c r="C48" s="32" t="s">
        <v>119</v>
      </c>
      <c r="D48" s="33">
        <v>125</v>
      </c>
      <c r="E48" s="34">
        <v>2.2240805650943899E-3</v>
      </c>
      <c r="F48" s="33">
        <v>164</v>
      </c>
      <c r="G48" s="34">
        <v>3.2626427406199023E-3</v>
      </c>
      <c r="H48" s="35">
        <v>-0.23780487804878048</v>
      </c>
      <c r="I48" s="52">
        <v>-2</v>
      </c>
      <c r="J48" s="33">
        <v>158</v>
      </c>
      <c r="K48" s="35">
        <v>-0.20886075949367089</v>
      </c>
      <c r="L48" s="52">
        <v>2</v>
      </c>
      <c r="O48" s="31">
        <v>39</v>
      </c>
      <c r="P48" s="32" t="s">
        <v>113</v>
      </c>
      <c r="Q48" s="33">
        <v>1053</v>
      </c>
      <c r="R48" s="34">
        <v>2.8595791829153041E-3</v>
      </c>
      <c r="S48" s="33">
        <v>24</v>
      </c>
      <c r="T48" s="34">
        <v>7.1518821369823829E-5</v>
      </c>
      <c r="U48" s="35">
        <v>42.875</v>
      </c>
      <c r="V48" s="52">
        <v>11</v>
      </c>
    </row>
    <row r="49" spans="2:22" ht="14.55" customHeight="1" thickBot="1" x14ac:dyDescent="0.35">
      <c r="B49" s="36">
        <v>40</v>
      </c>
      <c r="C49" s="37" t="s">
        <v>111</v>
      </c>
      <c r="D49" s="38">
        <v>99</v>
      </c>
      <c r="E49" s="39">
        <v>1.7614718075547569E-3</v>
      </c>
      <c r="F49" s="38">
        <v>2</v>
      </c>
      <c r="G49" s="39">
        <v>3.9788326105120757E-5</v>
      </c>
      <c r="H49" s="40">
        <v>48.5</v>
      </c>
      <c r="I49" s="53">
        <v>16</v>
      </c>
      <c r="J49" s="38">
        <v>112</v>
      </c>
      <c r="K49" s="40">
        <v>-0.1160714285714286</v>
      </c>
      <c r="L49" s="53">
        <v>3</v>
      </c>
      <c r="O49" s="36">
        <v>40</v>
      </c>
      <c r="P49" s="37" t="s">
        <v>119</v>
      </c>
      <c r="Q49" s="38">
        <v>1032</v>
      </c>
      <c r="R49" s="39">
        <v>2.8025505382417797E-3</v>
      </c>
      <c r="S49" s="38">
        <v>1597</v>
      </c>
      <c r="T49" s="39">
        <v>4.7589815719836937E-3</v>
      </c>
      <c r="U49" s="40">
        <v>-0.35378835316217905</v>
      </c>
      <c r="V49" s="53">
        <v>-7</v>
      </c>
    </row>
    <row r="50" spans="2:22" ht="14.55" customHeight="1" thickBot="1" x14ac:dyDescent="0.35">
      <c r="B50" s="31">
        <v>41</v>
      </c>
      <c r="C50" s="32" t="s">
        <v>117</v>
      </c>
      <c r="D50" s="33">
        <v>88</v>
      </c>
      <c r="E50" s="34">
        <v>1.5657527178264505E-3</v>
      </c>
      <c r="F50" s="33">
        <v>155</v>
      </c>
      <c r="G50" s="34">
        <v>3.0835952731468586E-3</v>
      </c>
      <c r="H50" s="35">
        <v>-0.43225806451612903</v>
      </c>
      <c r="I50" s="52">
        <v>-3</v>
      </c>
      <c r="J50" s="33">
        <v>167</v>
      </c>
      <c r="K50" s="35">
        <v>-0.47305389221556882</v>
      </c>
      <c r="L50" s="52">
        <v>-1</v>
      </c>
      <c r="O50" s="31">
        <v>41</v>
      </c>
      <c r="P50" s="32" t="s">
        <v>111</v>
      </c>
      <c r="Q50" s="33">
        <v>740</v>
      </c>
      <c r="R50" s="34">
        <v>2.0095808123051519E-3</v>
      </c>
      <c r="S50" s="33">
        <v>5</v>
      </c>
      <c r="T50" s="34">
        <v>1.489975445204663E-5</v>
      </c>
      <c r="U50" s="35">
        <v>147</v>
      </c>
      <c r="V50" s="52">
        <v>19</v>
      </c>
    </row>
    <row r="51" spans="2:22" ht="14.55" customHeight="1" thickBot="1" x14ac:dyDescent="0.35">
      <c r="B51" s="36">
        <v>42</v>
      </c>
      <c r="C51" s="37" t="s">
        <v>122</v>
      </c>
      <c r="D51" s="38">
        <v>79</v>
      </c>
      <c r="E51" s="39">
        <v>1.4056189171396546E-3</v>
      </c>
      <c r="F51" s="38">
        <v>105</v>
      </c>
      <c r="G51" s="39">
        <v>2.0888871205188399E-3</v>
      </c>
      <c r="H51" s="40">
        <v>-0.24761904761904763</v>
      </c>
      <c r="I51" s="53">
        <v>-3</v>
      </c>
      <c r="J51" s="38">
        <v>62</v>
      </c>
      <c r="K51" s="40">
        <v>0.27419354838709675</v>
      </c>
      <c r="L51" s="53">
        <v>4</v>
      </c>
      <c r="O51" s="36">
        <v>42</v>
      </c>
      <c r="P51" s="37" t="s">
        <v>121</v>
      </c>
      <c r="Q51" s="38">
        <v>678</v>
      </c>
      <c r="R51" s="39">
        <v>1.8412105280309367E-3</v>
      </c>
      <c r="S51" s="38">
        <v>813</v>
      </c>
      <c r="T51" s="39">
        <v>2.4227000739027822E-3</v>
      </c>
      <c r="U51" s="40">
        <v>-0.16605166051660514</v>
      </c>
      <c r="V51" s="53">
        <v>-5</v>
      </c>
    </row>
    <row r="52" spans="2:22" ht="14.55" customHeight="1" thickBot="1" x14ac:dyDescent="0.35">
      <c r="B52" s="31">
        <v>43</v>
      </c>
      <c r="C52" s="32" t="s">
        <v>112</v>
      </c>
      <c r="D52" s="33">
        <v>75</v>
      </c>
      <c r="E52" s="34">
        <v>1.3344483390566339E-3</v>
      </c>
      <c r="F52" s="33">
        <v>5</v>
      </c>
      <c r="G52" s="34">
        <v>9.9470815262801897E-5</v>
      </c>
      <c r="H52" s="35">
        <v>14</v>
      </c>
      <c r="I52" s="52">
        <v>8</v>
      </c>
      <c r="J52" s="33">
        <v>47</v>
      </c>
      <c r="K52" s="35">
        <v>0.5957446808510638</v>
      </c>
      <c r="L52" s="52">
        <v>6</v>
      </c>
      <c r="O52" s="31">
        <v>43</v>
      </c>
      <c r="P52" s="32" t="s">
        <v>117</v>
      </c>
      <c r="Q52" s="33">
        <v>626</v>
      </c>
      <c r="R52" s="34">
        <v>1.6999967412203044E-3</v>
      </c>
      <c r="S52" s="33">
        <v>846</v>
      </c>
      <c r="T52" s="34">
        <v>2.5210384532862898E-3</v>
      </c>
      <c r="U52" s="35">
        <v>-0.26004728132387711</v>
      </c>
      <c r="V52" s="52">
        <v>-7</v>
      </c>
    </row>
    <row r="53" spans="2:22" ht="14.55" customHeight="1" thickBot="1" x14ac:dyDescent="0.35">
      <c r="B53" s="36"/>
      <c r="C53" s="37" t="s">
        <v>120</v>
      </c>
      <c r="D53" s="38">
        <v>75</v>
      </c>
      <c r="E53" s="39">
        <v>1.3344483390566339E-3</v>
      </c>
      <c r="F53" s="38">
        <v>0</v>
      </c>
      <c r="G53" s="39">
        <v>0</v>
      </c>
      <c r="H53" s="40"/>
      <c r="I53" s="53"/>
      <c r="J53" s="38">
        <v>100</v>
      </c>
      <c r="K53" s="40">
        <v>-0.25</v>
      </c>
      <c r="L53" s="53">
        <v>1</v>
      </c>
      <c r="O53" s="36">
        <v>44</v>
      </c>
      <c r="P53" s="37" t="s">
        <v>116</v>
      </c>
      <c r="Q53" s="38">
        <v>411</v>
      </c>
      <c r="R53" s="39">
        <v>1.116132045753267E-3</v>
      </c>
      <c r="S53" s="38">
        <v>313</v>
      </c>
      <c r="T53" s="39">
        <v>9.3272462869811907E-4</v>
      </c>
      <c r="U53" s="40">
        <v>0.3130990415335464</v>
      </c>
      <c r="V53" s="53">
        <v>-4</v>
      </c>
    </row>
    <row r="54" spans="2:22" ht="14.55" customHeight="1" thickBot="1" x14ac:dyDescent="0.35">
      <c r="B54" s="31">
        <v>45</v>
      </c>
      <c r="C54" s="32" t="s">
        <v>115</v>
      </c>
      <c r="D54" s="33">
        <v>68</v>
      </c>
      <c r="E54" s="34">
        <v>1.2098998274113482E-3</v>
      </c>
      <c r="F54" s="33">
        <v>17</v>
      </c>
      <c r="G54" s="34">
        <v>3.3820077189352645E-4</v>
      </c>
      <c r="H54" s="35">
        <v>3</v>
      </c>
      <c r="I54" s="52">
        <v>0</v>
      </c>
      <c r="J54" s="33">
        <v>52</v>
      </c>
      <c r="K54" s="35">
        <v>0.30769230769230771</v>
      </c>
      <c r="L54" s="52">
        <v>3</v>
      </c>
      <c r="O54" s="31">
        <v>45</v>
      </c>
      <c r="P54" s="32" t="s">
        <v>120</v>
      </c>
      <c r="Q54" s="33">
        <v>397</v>
      </c>
      <c r="R54" s="34">
        <v>1.0781129493042504E-3</v>
      </c>
      <c r="S54" s="33">
        <v>0</v>
      </c>
      <c r="T54" s="34">
        <v>0</v>
      </c>
      <c r="U54" s="35"/>
      <c r="V54" s="52"/>
    </row>
    <row r="55" spans="2:22" ht="14.55" customHeight="1" thickBot="1" x14ac:dyDescent="0.35">
      <c r="B55" s="36">
        <v>46</v>
      </c>
      <c r="C55" s="37" t="s">
        <v>116</v>
      </c>
      <c r="D55" s="38">
        <v>63</v>
      </c>
      <c r="E55" s="39">
        <v>1.1209366048075726E-3</v>
      </c>
      <c r="F55" s="38">
        <v>45</v>
      </c>
      <c r="G55" s="39">
        <v>8.9523733736521704E-4</v>
      </c>
      <c r="H55" s="40">
        <v>0.39999999999999991</v>
      </c>
      <c r="I55" s="53">
        <v>-6</v>
      </c>
      <c r="J55" s="38">
        <v>70</v>
      </c>
      <c r="K55" s="40">
        <v>-9.9999999999999978E-2</v>
      </c>
      <c r="L55" s="53">
        <v>-1</v>
      </c>
      <c r="O55" s="36">
        <v>46</v>
      </c>
      <c r="P55" s="37" t="s">
        <v>122</v>
      </c>
      <c r="Q55" s="38">
        <v>383</v>
      </c>
      <c r="R55" s="39">
        <v>1.0400938528552341E-3</v>
      </c>
      <c r="S55" s="38">
        <v>447</v>
      </c>
      <c r="T55" s="39">
        <v>1.3320380480129688E-3</v>
      </c>
      <c r="U55" s="40">
        <v>-0.14317673378076068</v>
      </c>
      <c r="V55" s="53">
        <v>-7</v>
      </c>
    </row>
    <row r="56" spans="2:22" ht="14.55" customHeight="1" thickBot="1" x14ac:dyDescent="0.35">
      <c r="B56" s="31">
        <v>47</v>
      </c>
      <c r="C56" s="32" t="s">
        <v>114</v>
      </c>
      <c r="D56" s="33">
        <v>62</v>
      </c>
      <c r="E56" s="34">
        <v>1.1031439602868175E-3</v>
      </c>
      <c r="F56" s="33">
        <v>9</v>
      </c>
      <c r="G56" s="34">
        <v>1.790474674730434E-4</v>
      </c>
      <c r="H56" s="35">
        <v>5.8888888888888893</v>
      </c>
      <c r="I56" s="52">
        <v>0</v>
      </c>
      <c r="J56" s="33">
        <v>53</v>
      </c>
      <c r="K56" s="35">
        <v>0.16981132075471694</v>
      </c>
      <c r="L56" s="52">
        <v>0</v>
      </c>
      <c r="O56" s="31">
        <v>47</v>
      </c>
      <c r="P56" s="32" t="s">
        <v>115</v>
      </c>
      <c r="Q56" s="33">
        <v>342</v>
      </c>
      <c r="R56" s="34">
        <v>9.2875221325454328E-4</v>
      </c>
      <c r="S56" s="33">
        <v>21</v>
      </c>
      <c r="T56" s="34">
        <v>6.2578968698595848E-5</v>
      </c>
      <c r="U56" s="35">
        <v>15.285714285714285</v>
      </c>
      <c r="V56" s="52">
        <v>5</v>
      </c>
    </row>
    <row r="57" spans="2:22" ht="14.55" customHeight="1" thickBot="1" x14ac:dyDescent="0.35">
      <c r="B57" s="36">
        <v>48</v>
      </c>
      <c r="C57" s="37" t="s">
        <v>107</v>
      </c>
      <c r="D57" s="38">
        <v>47</v>
      </c>
      <c r="E57" s="39">
        <v>8.3625429247549058E-4</v>
      </c>
      <c r="F57" s="38">
        <v>223</v>
      </c>
      <c r="G57" s="39">
        <v>4.4363983607209646E-3</v>
      </c>
      <c r="H57" s="40">
        <v>-0.78923766816143504</v>
      </c>
      <c r="I57" s="53">
        <v>-16</v>
      </c>
      <c r="J57" s="38">
        <v>945</v>
      </c>
      <c r="K57" s="40">
        <v>-0.95026455026455026</v>
      </c>
      <c r="L57" s="53">
        <v>-27</v>
      </c>
      <c r="O57" s="36">
        <v>48</v>
      </c>
      <c r="P57" s="37" t="s">
        <v>114</v>
      </c>
      <c r="Q57" s="38">
        <v>318</v>
      </c>
      <c r="R57" s="39">
        <v>8.6357661934194374E-4</v>
      </c>
      <c r="S57" s="38">
        <v>27</v>
      </c>
      <c r="T57" s="39">
        <v>8.0458674041051809E-5</v>
      </c>
      <c r="U57" s="40">
        <v>10.777777777777779</v>
      </c>
      <c r="V57" s="53">
        <v>0</v>
      </c>
    </row>
    <row r="58" spans="2:22" ht="14.55" customHeight="1" thickBot="1" x14ac:dyDescent="0.35">
      <c r="B58" s="31">
        <v>49</v>
      </c>
      <c r="C58" s="32" t="s">
        <v>162</v>
      </c>
      <c r="D58" s="33">
        <v>43</v>
      </c>
      <c r="E58" s="34">
        <v>7.6508371439247015E-4</v>
      </c>
      <c r="F58" s="33">
        <v>0</v>
      </c>
      <c r="G58" s="34">
        <v>0</v>
      </c>
      <c r="H58" s="35"/>
      <c r="I58" s="52"/>
      <c r="J58" s="33">
        <v>25</v>
      </c>
      <c r="K58" s="35">
        <v>0.72</v>
      </c>
      <c r="L58" s="52">
        <v>1</v>
      </c>
      <c r="O58" s="31">
        <v>49</v>
      </c>
      <c r="P58" s="32" t="s">
        <v>112</v>
      </c>
      <c r="Q58" s="33">
        <v>272</v>
      </c>
      <c r="R58" s="34">
        <v>7.3865673100946137E-4</v>
      </c>
      <c r="S58" s="33">
        <v>5</v>
      </c>
      <c r="T58" s="34">
        <v>1.489975445204663E-5</v>
      </c>
      <c r="U58" s="35">
        <v>53.4</v>
      </c>
      <c r="V58" s="52">
        <v>11</v>
      </c>
    </row>
    <row r="59" spans="2:22" ht="14.55" customHeight="1" thickBot="1" x14ac:dyDescent="0.35">
      <c r="B59" s="36">
        <v>50</v>
      </c>
      <c r="C59" s="37" t="s">
        <v>163</v>
      </c>
      <c r="D59" s="38">
        <v>16</v>
      </c>
      <c r="E59" s="39">
        <v>2.8468231233208193E-4</v>
      </c>
      <c r="F59" s="38">
        <v>0</v>
      </c>
      <c r="G59" s="39">
        <v>0</v>
      </c>
      <c r="H59" s="40"/>
      <c r="I59" s="53"/>
      <c r="J59" s="38">
        <v>18</v>
      </c>
      <c r="K59" s="40">
        <v>-0.11111111111111116</v>
      </c>
      <c r="L59" s="53">
        <v>1</v>
      </c>
      <c r="O59" s="36">
        <v>50</v>
      </c>
      <c r="P59" s="37" t="s">
        <v>162</v>
      </c>
      <c r="Q59" s="38">
        <v>84</v>
      </c>
      <c r="R59" s="39">
        <v>2.2811457869409836E-4</v>
      </c>
      <c r="S59" s="38">
        <v>0</v>
      </c>
      <c r="T59" s="39">
        <v>0</v>
      </c>
      <c r="U59" s="40"/>
      <c r="V59" s="53"/>
    </row>
    <row r="60" spans="2:22" ht="14.55" customHeight="1" thickBot="1" x14ac:dyDescent="0.35">
      <c r="B60" s="72" t="s">
        <v>124</v>
      </c>
      <c r="C60" s="73"/>
      <c r="D60" s="41">
        <f>SUM(D10:D59)</f>
        <v>56106</v>
      </c>
      <c r="E60" s="42">
        <f>D60/D62</f>
        <v>0.99827411348148676</v>
      </c>
      <c r="F60" s="41">
        <f>SUM(F10:F59)</f>
        <v>50005</v>
      </c>
      <c r="G60" s="42">
        <f>F60/F62</f>
        <v>0.99480762344328177</v>
      </c>
      <c r="H60" s="43">
        <f>D60/F60-1</f>
        <v>0.12200779922007809</v>
      </c>
      <c r="I60" s="54"/>
      <c r="J60" s="41">
        <f>SUM(J10:J59)</f>
        <v>58529</v>
      </c>
      <c r="K60" s="42">
        <f>E60/J60-1</f>
        <v>-0.99998294394038034</v>
      </c>
      <c r="L60" s="41"/>
      <c r="O60" s="72" t="s">
        <v>124</v>
      </c>
      <c r="P60" s="73"/>
      <c r="Q60" s="41">
        <f>SUM(Q10:Q59)</f>
        <v>367604</v>
      </c>
      <c r="R60" s="42">
        <f>Q60/Q62</f>
        <v>0.99828370936030153</v>
      </c>
      <c r="S60" s="41">
        <f>SUM(S10:S59)</f>
        <v>335126</v>
      </c>
      <c r="T60" s="42">
        <f>S60/S62</f>
        <v>0.99865902209931579</v>
      </c>
      <c r="U60" s="43">
        <f>Q60/S60-1</f>
        <v>9.691280294575777E-2</v>
      </c>
      <c r="V60" s="54"/>
    </row>
    <row r="61" spans="2:22" ht="14.55" customHeight="1" thickBot="1" x14ac:dyDescent="0.35">
      <c r="B61" s="72" t="s">
        <v>12</v>
      </c>
      <c r="C61" s="73"/>
      <c r="D61" s="41">
        <f>D62-SUM(D10:D59)</f>
        <v>97</v>
      </c>
      <c r="E61" s="42">
        <f>D61/D62</f>
        <v>1.7258865185132467E-3</v>
      </c>
      <c r="F61" s="41">
        <f>F62-SUM(F10:F59)</f>
        <v>261</v>
      </c>
      <c r="G61" s="42">
        <f>F61/F62</f>
        <v>5.1923765567182586E-3</v>
      </c>
      <c r="H61" s="43">
        <f>D61/F61-1</f>
        <v>-0.62835249042145591</v>
      </c>
      <c r="I61" s="54"/>
      <c r="J61" s="41">
        <f>J62-SUM(J10:J59)</f>
        <v>450</v>
      </c>
      <c r="K61" s="42">
        <f>E61/J61-1</f>
        <v>-0.99999616469662556</v>
      </c>
      <c r="L61" s="41"/>
      <c r="O61" s="72" t="s">
        <v>12</v>
      </c>
      <c r="P61" s="73"/>
      <c r="Q61" s="41">
        <f>Q62-SUM(Q10:Q59)</f>
        <v>632</v>
      </c>
      <c r="R61" s="42">
        <f>Q61/Q62</f>
        <v>1.7162906396984542E-3</v>
      </c>
      <c r="S61" s="41">
        <f>S62-SUM(S10:S59)</f>
        <v>450</v>
      </c>
      <c r="T61" s="42">
        <f>S61/S62</f>
        <v>1.3409779006841966E-3</v>
      </c>
      <c r="U61" s="43">
        <f>Q61/S61-1</f>
        <v>0.40444444444444438</v>
      </c>
      <c r="V61" s="55"/>
    </row>
    <row r="62" spans="2:22" ht="14.55" customHeight="1" thickBot="1" x14ac:dyDescent="0.35">
      <c r="B62" s="70" t="s">
        <v>34</v>
      </c>
      <c r="C62" s="71"/>
      <c r="D62" s="44">
        <v>56203</v>
      </c>
      <c r="E62" s="45">
        <v>1</v>
      </c>
      <c r="F62" s="44">
        <v>50266</v>
      </c>
      <c r="G62" s="45">
        <v>1</v>
      </c>
      <c r="H62" s="46">
        <v>0.11811164604305091</v>
      </c>
      <c r="I62" s="56"/>
      <c r="J62" s="44">
        <v>58979</v>
      </c>
      <c r="K62" s="46">
        <v>-4.7067600332321713E-2</v>
      </c>
      <c r="L62" s="44"/>
      <c r="N62" s="47"/>
      <c r="O62" s="70" t="s">
        <v>34</v>
      </c>
      <c r="P62" s="71"/>
      <c r="Q62" s="44">
        <v>368236</v>
      </c>
      <c r="R62" s="45">
        <v>1</v>
      </c>
      <c r="S62" s="44">
        <v>335576</v>
      </c>
      <c r="T62" s="45">
        <v>1</v>
      </c>
      <c r="U62" s="46">
        <v>9.7325196080768617E-2</v>
      </c>
      <c r="V62" s="56"/>
    </row>
    <row r="63" spans="2:22" ht="14.55" customHeight="1" x14ac:dyDescent="0.3">
      <c r="B63" s="48" t="s">
        <v>68</v>
      </c>
    </row>
    <row r="64" spans="2:22" x14ac:dyDescent="0.3">
      <c r="B64" s="49" t="s">
        <v>67</v>
      </c>
    </row>
    <row r="66" spans="2:22" x14ac:dyDescent="0.3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2:22" x14ac:dyDescent="0.3">
      <c r="B67" s="91" t="s">
        <v>186</v>
      </c>
      <c r="C67" s="91"/>
      <c r="D67" s="91"/>
      <c r="E67" s="91"/>
      <c r="F67" s="91"/>
      <c r="G67" s="91"/>
      <c r="H67" s="91"/>
      <c r="I67" s="91"/>
      <c r="J67" s="91"/>
      <c r="K67" s="91"/>
      <c r="L67" s="91"/>
      <c r="N67" s="50"/>
      <c r="O67" s="91" t="s">
        <v>142</v>
      </c>
      <c r="P67" s="91"/>
      <c r="Q67" s="91"/>
      <c r="R67" s="91"/>
      <c r="S67" s="91"/>
      <c r="T67" s="91"/>
      <c r="U67" s="91"/>
      <c r="V67" s="91"/>
    </row>
    <row r="68" spans="2:22" ht="15" thickBot="1" x14ac:dyDescent="0.35">
      <c r="B68" s="100" t="s">
        <v>187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N68" s="50"/>
      <c r="O68" s="99" t="s">
        <v>143</v>
      </c>
      <c r="P68" s="99"/>
      <c r="Q68" s="99"/>
      <c r="R68" s="99"/>
      <c r="S68" s="99"/>
      <c r="T68" s="99"/>
      <c r="U68" s="99"/>
      <c r="V68" s="99"/>
    </row>
    <row r="69" spans="2:22" x14ac:dyDescent="0.3">
      <c r="B69" s="74" t="s">
        <v>0</v>
      </c>
      <c r="C69" s="76" t="s">
        <v>1</v>
      </c>
      <c r="D69" s="78" t="s">
        <v>172</v>
      </c>
      <c r="E69" s="79"/>
      <c r="F69" s="79"/>
      <c r="G69" s="79"/>
      <c r="H69" s="79"/>
      <c r="I69" s="80"/>
      <c r="J69" s="78" t="s">
        <v>156</v>
      </c>
      <c r="K69" s="79"/>
      <c r="L69" s="80"/>
      <c r="O69" s="74" t="s">
        <v>0</v>
      </c>
      <c r="P69" s="76" t="s">
        <v>39</v>
      </c>
      <c r="Q69" s="78" t="s">
        <v>178</v>
      </c>
      <c r="R69" s="79"/>
      <c r="S69" s="79"/>
      <c r="T69" s="79"/>
      <c r="U69" s="79"/>
      <c r="V69" s="80"/>
    </row>
    <row r="70" spans="2:22" ht="15" customHeight="1" thickBot="1" x14ac:dyDescent="0.35">
      <c r="B70" s="75"/>
      <c r="C70" s="77"/>
      <c r="D70" s="96" t="s">
        <v>173</v>
      </c>
      <c r="E70" s="97"/>
      <c r="F70" s="97"/>
      <c r="G70" s="97"/>
      <c r="H70" s="97"/>
      <c r="I70" s="98"/>
      <c r="J70" s="96" t="s">
        <v>157</v>
      </c>
      <c r="K70" s="97"/>
      <c r="L70" s="98"/>
      <c r="O70" s="75"/>
      <c r="P70" s="77"/>
      <c r="Q70" s="96" t="s">
        <v>179</v>
      </c>
      <c r="R70" s="97"/>
      <c r="S70" s="97"/>
      <c r="T70" s="97"/>
      <c r="U70" s="97"/>
      <c r="V70" s="98"/>
    </row>
    <row r="71" spans="2:22" ht="15" customHeight="1" x14ac:dyDescent="0.3">
      <c r="B71" s="75"/>
      <c r="C71" s="77"/>
      <c r="D71" s="81">
        <v>2026</v>
      </c>
      <c r="E71" s="82"/>
      <c r="F71" s="81">
        <v>2025</v>
      </c>
      <c r="G71" s="82"/>
      <c r="H71" s="85" t="s">
        <v>5</v>
      </c>
      <c r="I71" s="85" t="s">
        <v>42</v>
      </c>
      <c r="J71" s="85">
        <v>2026</v>
      </c>
      <c r="K71" s="85" t="s">
        <v>174</v>
      </c>
      <c r="L71" s="87" t="s">
        <v>176</v>
      </c>
      <c r="O71" s="75"/>
      <c r="P71" s="77"/>
      <c r="Q71" s="81">
        <v>2026</v>
      </c>
      <c r="R71" s="82"/>
      <c r="S71" s="81">
        <v>2025</v>
      </c>
      <c r="T71" s="82"/>
      <c r="U71" s="85" t="s">
        <v>5</v>
      </c>
      <c r="V71" s="87" t="s">
        <v>63</v>
      </c>
    </row>
    <row r="72" spans="2:22" ht="15" customHeight="1" thickBot="1" x14ac:dyDescent="0.35">
      <c r="B72" s="89" t="s">
        <v>6</v>
      </c>
      <c r="C72" s="92" t="s">
        <v>7</v>
      </c>
      <c r="D72" s="83"/>
      <c r="E72" s="84"/>
      <c r="F72" s="83"/>
      <c r="G72" s="84"/>
      <c r="H72" s="86"/>
      <c r="I72" s="86"/>
      <c r="J72" s="86"/>
      <c r="K72" s="86"/>
      <c r="L72" s="88"/>
      <c r="O72" s="89" t="s">
        <v>6</v>
      </c>
      <c r="P72" s="92" t="s">
        <v>39</v>
      </c>
      <c r="Q72" s="83"/>
      <c r="R72" s="84"/>
      <c r="S72" s="83"/>
      <c r="T72" s="84"/>
      <c r="U72" s="86"/>
      <c r="V72" s="88"/>
    </row>
    <row r="73" spans="2:22" ht="15" customHeight="1" x14ac:dyDescent="0.3">
      <c r="B73" s="89"/>
      <c r="C73" s="92"/>
      <c r="D73" s="25" t="s">
        <v>8</v>
      </c>
      <c r="E73" s="26" t="s">
        <v>2</v>
      </c>
      <c r="F73" s="25" t="s">
        <v>8</v>
      </c>
      <c r="G73" s="26" t="s">
        <v>2</v>
      </c>
      <c r="H73" s="94" t="s">
        <v>9</v>
      </c>
      <c r="I73" s="94" t="s">
        <v>43</v>
      </c>
      <c r="J73" s="94" t="s">
        <v>8</v>
      </c>
      <c r="K73" s="94" t="s">
        <v>175</v>
      </c>
      <c r="L73" s="68" t="s">
        <v>177</v>
      </c>
      <c r="O73" s="89"/>
      <c r="P73" s="92"/>
      <c r="Q73" s="25" t="s">
        <v>8</v>
      </c>
      <c r="R73" s="26" t="s">
        <v>2</v>
      </c>
      <c r="S73" s="25" t="s">
        <v>8</v>
      </c>
      <c r="T73" s="26" t="s">
        <v>2</v>
      </c>
      <c r="U73" s="94" t="s">
        <v>9</v>
      </c>
      <c r="V73" s="68" t="s">
        <v>64</v>
      </c>
    </row>
    <row r="74" spans="2:22" ht="15" customHeight="1" thickBot="1" x14ac:dyDescent="0.35">
      <c r="B74" s="90"/>
      <c r="C74" s="93"/>
      <c r="D74" s="28" t="s">
        <v>10</v>
      </c>
      <c r="E74" s="29" t="s">
        <v>11</v>
      </c>
      <c r="F74" s="28" t="s">
        <v>10</v>
      </c>
      <c r="G74" s="29" t="s">
        <v>11</v>
      </c>
      <c r="H74" s="95"/>
      <c r="I74" s="95"/>
      <c r="J74" s="95" t="s">
        <v>10</v>
      </c>
      <c r="K74" s="95"/>
      <c r="L74" s="69"/>
      <c r="O74" s="90"/>
      <c r="P74" s="93"/>
      <c r="Q74" s="28" t="s">
        <v>10</v>
      </c>
      <c r="R74" s="29" t="s">
        <v>11</v>
      </c>
      <c r="S74" s="28" t="s">
        <v>10</v>
      </c>
      <c r="T74" s="29" t="s">
        <v>11</v>
      </c>
      <c r="U74" s="95"/>
      <c r="V74" s="69"/>
    </row>
    <row r="75" spans="2:22" ht="15" thickBot="1" x14ac:dyDescent="0.35">
      <c r="B75" s="31">
        <v>1</v>
      </c>
      <c r="C75" s="32" t="s">
        <v>35</v>
      </c>
      <c r="D75" s="33">
        <v>2110</v>
      </c>
      <c r="E75" s="34">
        <v>3.7542479938793304E-2</v>
      </c>
      <c r="F75" s="33">
        <v>1972</v>
      </c>
      <c r="G75" s="34">
        <v>3.9231289539649064E-2</v>
      </c>
      <c r="H75" s="35">
        <v>6.9979716024340721E-2</v>
      </c>
      <c r="I75" s="52">
        <v>1</v>
      </c>
      <c r="J75" s="33">
        <v>2106</v>
      </c>
      <c r="K75" s="35">
        <v>1.8993352326686086E-3</v>
      </c>
      <c r="L75" s="52">
        <v>0</v>
      </c>
      <c r="O75" s="31">
        <v>1</v>
      </c>
      <c r="P75" s="32" t="s">
        <v>45</v>
      </c>
      <c r="Q75" s="33">
        <v>14122</v>
      </c>
      <c r="R75" s="34">
        <v>3.8350405718072106E-2</v>
      </c>
      <c r="S75" s="33">
        <v>13830</v>
      </c>
      <c r="T75" s="34">
        <v>4.1212720814360983E-2</v>
      </c>
      <c r="U75" s="35">
        <v>2.1113521330440976E-2</v>
      </c>
      <c r="V75" s="52">
        <v>0</v>
      </c>
    </row>
    <row r="76" spans="2:22" ht="15" customHeight="1" thickBot="1" x14ac:dyDescent="0.35">
      <c r="B76" s="36">
        <v>2</v>
      </c>
      <c r="C76" s="37" t="s">
        <v>45</v>
      </c>
      <c r="D76" s="38">
        <v>2076</v>
      </c>
      <c r="E76" s="39">
        <v>3.693753002508763E-2</v>
      </c>
      <c r="F76" s="38">
        <v>2445</v>
      </c>
      <c r="G76" s="39">
        <v>4.8641228663510123E-2</v>
      </c>
      <c r="H76" s="40">
        <v>-0.15092024539877302</v>
      </c>
      <c r="I76" s="53">
        <v>-1</v>
      </c>
      <c r="J76" s="38">
        <v>1985</v>
      </c>
      <c r="K76" s="40">
        <v>4.5843828715365298E-2</v>
      </c>
      <c r="L76" s="53">
        <v>0</v>
      </c>
      <c r="O76" s="36">
        <v>2</v>
      </c>
      <c r="P76" s="37" t="s">
        <v>35</v>
      </c>
      <c r="Q76" s="38">
        <v>13155</v>
      </c>
      <c r="R76" s="39">
        <v>3.5724372413343614E-2</v>
      </c>
      <c r="S76" s="38">
        <v>11551</v>
      </c>
      <c r="T76" s="39">
        <v>3.4421412735118125E-2</v>
      </c>
      <c r="U76" s="40">
        <v>0.13886243615271399</v>
      </c>
      <c r="V76" s="53">
        <v>0</v>
      </c>
    </row>
    <row r="77" spans="2:22" ht="15" customHeight="1" thickBot="1" x14ac:dyDescent="0.35">
      <c r="B77" s="31">
        <v>3</v>
      </c>
      <c r="C77" s="32" t="s">
        <v>38</v>
      </c>
      <c r="D77" s="33">
        <v>1736</v>
      </c>
      <c r="E77" s="34">
        <v>3.0888030888030889E-2</v>
      </c>
      <c r="F77" s="33">
        <v>1396</v>
      </c>
      <c r="G77" s="34">
        <v>2.777225162137429E-2</v>
      </c>
      <c r="H77" s="35">
        <v>0.2435530085959885</v>
      </c>
      <c r="I77" s="52">
        <v>1</v>
      </c>
      <c r="J77" s="33">
        <v>1556</v>
      </c>
      <c r="K77" s="35">
        <v>0.11568123393316188</v>
      </c>
      <c r="L77" s="52">
        <v>0</v>
      </c>
      <c r="O77" s="31">
        <v>3</v>
      </c>
      <c r="P77" s="32" t="s">
        <v>38</v>
      </c>
      <c r="Q77" s="33">
        <v>9564</v>
      </c>
      <c r="R77" s="34">
        <v>2.5972474174170913E-2</v>
      </c>
      <c r="S77" s="33">
        <v>8245</v>
      </c>
      <c r="T77" s="34">
        <v>2.4569695091424894E-2</v>
      </c>
      <c r="U77" s="35">
        <v>0.15997574287446947</v>
      </c>
      <c r="V77" s="52">
        <v>1</v>
      </c>
    </row>
    <row r="78" spans="2:22" ht="15" thickBot="1" x14ac:dyDescent="0.35">
      <c r="B78" s="36">
        <v>4</v>
      </c>
      <c r="C78" s="37" t="s">
        <v>70</v>
      </c>
      <c r="D78" s="38">
        <v>1321</v>
      </c>
      <c r="E78" s="39">
        <v>2.3504083411917513E-2</v>
      </c>
      <c r="F78" s="38">
        <v>1440</v>
      </c>
      <c r="G78" s="39">
        <v>2.8647594795686945E-2</v>
      </c>
      <c r="H78" s="40">
        <v>-8.2638888888888928E-2</v>
      </c>
      <c r="I78" s="53">
        <v>-1</v>
      </c>
      <c r="J78" s="38">
        <v>1073</v>
      </c>
      <c r="K78" s="40">
        <v>0.23112767940354151</v>
      </c>
      <c r="L78" s="53">
        <v>2</v>
      </c>
      <c r="O78" s="36">
        <v>4</v>
      </c>
      <c r="P78" s="37" t="s">
        <v>70</v>
      </c>
      <c r="Q78" s="38">
        <v>8299</v>
      </c>
      <c r="R78" s="39">
        <v>2.2537177245027646E-2</v>
      </c>
      <c r="S78" s="38">
        <v>7567</v>
      </c>
      <c r="T78" s="39">
        <v>2.2549288387727372E-2</v>
      </c>
      <c r="U78" s="40">
        <v>9.6735826615567566E-2</v>
      </c>
      <c r="V78" s="53">
        <v>1</v>
      </c>
    </row>
    <row r="79" spans="2:22" ht="15" customHeight="1" thickBot="1" x14ac:dyDescent="0.35">
      <c r="B79" s="31">
        <v>5</v>
      </c>
      <c r="C79" s="32" t="s">
        <v>37</v>
      </c>
      <c r="D79" s="33">
        <v>1159</v>
      </c>
      <c r="E79" s="34">
        <v>2.0621674999555185E-2</v>
      </c>
      <c r="F79" s="33">
        <v>945</v>
      </c>
      <c r="G79" s="34">
        <v>1.8799984084669558E-2</v>
      </c>
      <c r="H79" s="35">
        <v>0.22645502645502646</v>
      </c>
      <c r="I79" s="52">
        <v>2</v>
      </c>
      <c r="J79" s="33">
        <v>921</v>
      </c>
      <c r="K79" s="35">
        <v>0.25841476655808893</v>
      </c>
      <c r="L79" s="52">
        <v>3</v>
      </c>
      <c r="O79" s="31">
        <v>5</v>
      </c>
      <c r="P79" s="32" t="s">
        <v>46</v>
      </c>
      <c r="Q79" s="33">
        <v>7951</v>
      </c>
      <c r="R79" s="34">
        <v>2.1592131133294952E-2</v>
      </c>
      <c r="S79" s="33">
        <v>6198</v>
      </c>
      <c r="T79" s="34">
        <v>1.8469735618757002E-2</v>
      </c>
      <c r="U79" s="35">
        <v>0.28283317199096492</v>
      </c>
      <c r="V79" s="52">
        <v>2</v>
      </c>
    </row>
    <row r="80" spans="2:22" ht="15" thickBot="1" x14ac:dyDescent="0.35">
      <c r="B80" s="36">
        <v>6</v>
      </c>
      <c r="C80" s="37" t="s">
        <v>46</v>
      </c>
      <c r="D80" s="38">
        <v>1078</v>
      </c>
      <c r="E80" s="39">
        <v>1.9180470793374021E-2</v>
      </c>
      <c r="F80" s="38">
        <v>857</v>
      </c>
      <c r="G80" s="39">
        <v>1.7049297736044244E-2</v>
      </c>
      <c r="H80" s="40">
        <v>0.25787631271878642</v>
      </c>
      <c r="I80" s="53">
        <v>2</v>
      </c>
      <c r="J80" s="38">
        <v>1125</v>
      </c>
      <c r="K80" s="40">
        <v>-4.1777777777777803E-2</v>
      </c>
      <c r="L80" s="53">
        <v>-1</v>
      </c>
      <c r="O80" s="36">
        <v>6</v>
      </c>
      <c r="P80" s="37" t="s">
        <v>54</v>
      </c>
      <c r="Q80" s="38">
        <v>7777</v>
      </c>
      <c r="R80" s="39">
        <v>2.1119608077428607E-2</v>
      </c>
      <c r="S80" s="38">
        <v>8987</v>
      </c>
      <c r="T80" s="39">
        <v>2.6780818652108612E-2</v>
      </c>
      <c r="U80" s="40">
        <v>-0.1346389228886169</v>
      </c>
      <c r="V80" s="53">
        <v>-3</v>
      </c>
    </row>
    <row r="81" spans="2:22" ht="15" thickBot="1" x14ac:dyDescent="0.35">
      <c r="B81" s="31">
        <v>7</v>
      </c>
      <c r="C81" s="32" t="s">
        <v>54</v>
      </c>
      <c r="D81" s="33">
        <v>1055</v>
      </c>
      <c r="E81" s="34">
        <v>1.8771239969396652E-2</v>
      </c>
      <c r="F81" s="33">
        <v>1176</v>
      </c>
      <c r="G81" s="34">
        <v>2.3395535749811007E-2</v>
      </c>
      <c r="H81" s="35">
        <v>-0.10289115646258506</v>
      </c>
      <c r="I81" s="52">
        <v>-2</v>
      </c>
      <c r="J81" s="33">
        <v>798</v>
      </c>
      <c r="K81" s="35">
        <v>0.32205513784461148</v>
      </c>
      <c r="L81" s="52">
        <v>4</v>
      </c>
      <c r="O81" s="31">
        <v>7</v>
      </c>
      <c r="P81" s="32" t="s">
        <v>72</v>
      </c>
      <c r="Q81" s="33">
        <v>6679</v>
      </c>
      <c r="R81" s="34">
        <v>1.8137824655927177E-2</v>
      </c>
      <c r="S81" s="33">
        <v>5798</v>
      </c>
      <c r="T81" s="34">
        <v>1.7277755262593272E-2</v>
      </c>
      <c r="U81" s="35">
        <v>0.15194894791307356</v>
      </c>
      <c r="V81" s="52">
        <v>1</v>
      </c>
    </row>
    <row r="82" spans="2:22" ht="15" thickBot="1" x14ac:dyDescent="0.35">
      <c r="B82" s="36"/>
      <c r="C82" s="37" t="s">
        <v>36</v>
      </c>
      <c r="D82" s="38">
        <v>1055</v>
      </c>
      <c r="E82" s="39">
        <v>1.8771239969396652E-2</v>
      </c>
      <c r="F82" s="38">
        <v>783</v>
      </c>
      <c r="G82" s="39">
        <v>1.5577129670154776E-2</v>
      </c>
      <c r="H82" s="40">
        <v>0.34738186462324383</v>
      </c>
      <c r="I82" s="53">
        <v>2</v>
      </c>
      <c r="J82" s="38">
        <v>914</v>
      </c>
      <c r="K82" s="40">
        <v>0.15426695842450755</v>
      </c>
      <c r="L82" s="53">
        <v>2</v>
      </c>
      <c r="O82" s="36">
        <v>8</v>
      </c>
      <c r="P82" s="37" t="s">
        <v>37</v>
      </c>
      <c r="Q82" s="38">
        <v>6183</v>
      </c>
      <c r="R82" s="39">
        <v>1.6790862381733454E-2</v>
      </c>
      <c r="S82" s="38">
        <v>6446</v>
      </c>
      <c r="T82" s="39">
        <v>1.9208763439578516E-2</v>
      </c>
      <c r="U82" s="40">
        <v>-4.0800496431895761E-2</v>
      </c>
      <c r="V82" s="53">
        <v>-2</v>
      </c>
    </row>
    <row r="83" spans="2:22" ht="15" thickBot="1" x14ac:dyDescent="0.35">
      <c r="B83" s="31">
        <v>9</v>
      </c>
      <c r="C83" s="32" t="s">
        <v>72</v>
      </c>
      <c r="D83" s="33">
        <v>860</v>
      </c>
      <c r="E83" s="34">
        <v>1.5301674287849404E-2</v>
      </c>
      <c r="F83" s="33">
        <v>590</v>
      </c>
      <c r="G83" s="34">
        <v>1.1737556201010623E-2</v>
      </c>
      <c r="H83" s="35">
        <v>0.45762711864406769</v>
      </c>
      <c r="I83" s="52">
        <v>9</v>
      </c>
      <c r="J83" s="33">
        <v>950</v>
      </c>
      <c r="K83" s="35">
        <v>-9.4736842105263119E-2</v>
      </c>
      <c r="L83" s="52">
        <v>-2</v>
      </c>
      <c r="O83" s="31">
        <v>9</v>
      </c>
      <c r="P83" s="32" t="s">
        <v>65</v>
      </c>
      <c r="Q83" s="33">
        <v>5327</v>
      </c>
      <c r="R83" s="34">
        <v>1.4466266198850736E-2</v>
      </c>
      <c r="S83" s="33">
        <v>5554</v>
      </c>
      <c r="T83" s="34">
        <v>1.6550647245333398E-2</v>
      </c>
      <c r="U83" s="35">
        <v>-4.0871444004321189E-2</v>
      </c>
      <c r="V83" s="52">
        <v>0</v>
      </c>
    </row>
    <row r="84" spans="2:22" ht="15" thickBot="1" x14ac:dyDescent="0.35">
      <c r="B84" s="36">
        <v>10</v>
      </c>
      <c r="C84" s="37" t="s">
        <v>166</v>
      </c>
      <c r="D84" s="38">
        <v>790</v>
      </c>
      <c r="E84" s="39">
        <v>1.4056189171396545E-2</v>
      </c>
      <c r="F84" s="38">
        <v>118</v>
      </c>
      <c r="G84" s="39">
        <v>2.3475112402021247E-3</v>
      </c>
      <c r="H84" s="40">
        <v>5.6949152542372881</v>
      </c>
      <c r="I84" s="53">
        <v>98</v>
      </c>
      <c r="J84" s="38">
        <v>487</v>
      </c>
      <c r="K84" s="40">
        <v>0.62217659137576997</v>
      </c>
      <c r="L84" s="53">
        <v>25</v>
      </c>
      <c r="O84" s="36">
        <v>10</v>
      </c>
      <c r="P84" s="37" t="s">
        <v>88</v>
      </c>
      <c r="Q84" s="38">
        <v>5280</v>
      </c>
      <c r="R84" s="39">
        <v>1.4338630660771897E-2</v>
      </c>
      <c r="S84" s="38">
        <v>4026</v>
      </c>
      <c r="T84" s="39">
        <v>1.1997282284787946E-2</v>
      </c>
      <c r="U84" s="40">
        <v>0.31147540983606548</v>
      </c>
      <c r="V84" s="53">
        <v>7</v>
      </c>
    </row>
    <row r="85" spans="2:22" ht="15" thickBot="1" x14ac:dyDescent="0.35">
      <c r="B85" s="31"/>
      <c r="C85" s="32" t="s">
        <v>65</v>
      </c>
      <c r="D85" s="33">
        <v>790</v>
      </c>
      <c r="E85" s="34">
        <v>1.4056189171396545E-2</v>
      </c>
      <c r="F85" s="33">
        <v>1000</v>
      </c>
      <c r="G85" s="34">
        <v>1.9894163052560379E-2</v>
      </c>
      <c r="H85" s="35">
        <v>-0.20999999999999996</v>
      </c>
      <c r="I85" s="52">
        <v>-4</v>
      </c>
      <c r="J85" s="33">
        <v>813</v>
      </c>
      <c r="K85" s="35">
        <v>-2.8290282902828978E-2</v>
      </c>
      <c r="L85" s="52">
        <v>0</v>
      </c>
      <c r="O85" s="31">
        <v>11</v>
      </c>
      <c r="P85" s="32" t="s">
        <v>36</v>
      </c>
      <c r="Q85" s="33">
        <v>5254</v>
      </c>
      <c r="R85" s="34">
        <v>1.4268023767366579E-2</v>
      </c>
      <c r="S85" s="33">
        <v>5161</v>
      </c>
      <c r="T85" s="34">
        <v>1.5379526545402531E-2</v>
      </c>
      <c r="U85" s="35">
        <v>1.801976361170321E-2</v>
      </c>
      <c r="V85" s="52">
        <v>-1</v>
      </c>
    </row>
    <row r="86" spans="2:22" ht="15" thickBot="1" x14ac:dyDescent="0.35">
      <c r="B86" s="36">
        <v>12</v>
      </c>
      <c r="C86" s="37" t="s">
        <v>95</v>
      </c>
      <c r="D86" s="38">
        <v>738</v>
      </c>
      <c r="E86" s="39">
        <v>1.3130971656317278E-2</v>
      </c>
      <c r="F86" s="38">
        <v>643</v>
      </c>
      <c r="G86" s="39">
        <v>1.2791946842796324E-2</v>
      </c>
      <c r="H86" s="40">
        <v>0.14774494556765161</v>
      </c>
      <c r="I86" s="53">
        <v>2</v>
      </c>
      <c r="J86" s="38">
        <v>697</v>
      </c>
      <c r="K86" s="40">
        <v>5.8823529411764719E-2</v>
      </c>
      <c r="L86" s="53">
        <v>6</v>
      </c>
      <c r="O86" s="36">
        <v>12</v>
      </c>
      <c r="P86" s="37" t="s">
        <v>41</v>
      </c>
      <c r="Q86" s="38">
        <v>4704</v>
      </c>
      <c r="R86" s="39">
        <v>1.2774416406869507E-2</v>
      </c>
      <c r="S86" s="38">
        <v>4508</v>
      </c>
      <c r="T86" s="39">
        <v>1.3433618613965241E-2</v>
      </c>
      <c r="U86" s="40">
        <v>4.3478260869565188E-2</v>
      </c>
      <c r="V86" s="53">
        <v>0</v>
      </c>
    </row>
    <row r="87" spans="2:22" ht="15" thickBot="1" x14ac:dyDescent="0.35">
      <c r="B87" s="31">
        <v>13</v>
      </c>
      <c r="C87" s="32" t="s">
        <v>41</v>
      </c>
      <c r="D87" s="33">
        <v>732</v>
      </c>
      <c r="E87" s="34">
        <v>1.3024215789192748E-2</v>
      </c>
      <c r="F87" s="33">
        <v>636</v>
      </c>
      <c r="G87" s="34">
        <v>1.2652687701428401E-2</v>
      </c>
      <c r="H87" s="35">
        <v>0.15094339622641506</v>
      </c>
      <c r="I87" s="52">
        <v>3</v>
      </c>
      <c r="J87" s="33">
        <v>760</v>
      </c>
      <c r="K87" s="35">
        <v>-3.6842105263157898E-2</v>
      </c>
      <c r="L87" s="52">
        <v>-1</v>
      </c>
      <c r="O87" s="31">
        <v>13</v>
      </c>
      <c r="P87" s="32" t="s">
        <v>79</v>
      </c>
      <c r="Q87" s="33">
        <v>4671</v>
      </c>
      <c r="R87" s="34">
        <v>1.2684799965239683E-2</v>
      </c>
      <c r="S87" s="33">
        <v>4091</v>
      </c>
      <c r="T87" s="34">
        <v>1.2190979092664552E-2</v>
      </c>
      <c r="U87" s="35">
        <v>0.14177462723050605</v>
      </c>
      <c r="V87" s="52">
        <v>3</v>
      </c>
    </row>
    <row r="88" spans="2:22" ht="15" thickBot="1" x14ac:dyDescent="0.35">
      <c r="B88" s="36">
        <v>14</v>
      </c>
      <c r="C88" s="37" t="s">
        <v>83</v>
      </c>
      <c r="D88" s="38">
        <v>728</v>
      </c>
      <c r="E88" s="39">
        <v>1.2953045211109727E-2</v>
      </c>
      <c r="F88" s="38">
        <v>478</v>
      </c>
      <c r="G88" s="39">
        <v>9.5094099391238619E-3</v>
      </c>
      <c r="H88" s="40">
        <v>0.52301255230125521</v>
      </c>
      <c r="I88" s="53">
        <v>12</v>
      </c>
      <c r="J88" s="38">
        <v>740</v>
      </c>
      <c r="K88" s="40">
        <v>-1.6216216216216162E-2</v>
      </c>
      <c r="L88" s="53">
        <v>-1</v>
      </c>
      <c r="O88" s="36">
        <v>14</v>
      </c>
      <c r="P88" s="37" t="s">
        <v>61</v>
      </c>
      <c r="Q88" s="38">
        <v>4657</v>
      </c>
      <c r="R88" s="39">
        <v>1.2646780868790668E-2</v>
      </c>
      <c r="S88" s="38">
        <v>4396</v>
      </c>
      <c r="T88" s="39">
        <v>1.3099864114239397E-2</v>
      </c>
      <c r="U88" s="40">
        <v>5.9372156505914431E-2</v>
      </c>
      <c r="V88" s="53">
        <v>-1</v>
      </c>
    </row>
    <row r="89" spans="2:22" ht="15" thickBot="1" x14ac:dyDescent="0.35">
      <c r="B89" s="31">
        <v>15</v>
      </c>
      <c r="C89" s="32" t="s">
        <v>79</v>
      </c>
      <c r="D89" s="33">
        <v>715</v>
      </c>
      <c r="E89" s="34">
        <v>1.2721740832339911E-2</v>
      </c>
      <c r="F89" s="33">
        <v>679</v>
      </c>
      <c r="G89" s="34">
        <v>1.3508136712688497E-2</v>
      </c>
      <c r="H89" s="35">
        <v>5.3019145802650991E-2</v>
      </c>
      <c r="I89" s="52">
        <v>-3</v>
      </c>
      <c r="J89" s="33">
        <v>702</v>
      </c>
      <c r="K89" s="35">
        <v>1.8518518518518601E-2</v>
      </c>
      <c r="L89" s="52">
        <v>2</v>
      </c>
      <c r="O89" s="31">
        <v>15</v>
      </c>
      <c r="P89" s="32" t="s">
        <v>83</v>
      </c>
      <c r="Q89" s="33">
        <v>4589</v>
      </c>
      <c r="R89" s="34">
        <v>1.2462116686038301E-2</v>
      </c>
      <c r="S89" s="33">
        <v>3784</v>
      </c>
      <c r="T89" s="34">
        <v>1.127613416930889E-2</v>
      </c>
      <c r="U89" s="35">
        <v>0.21273784355179703</v>
      </c>
      <c r="V89" s="52">
        <v>5</v>
      </c>
    </row>
    <row r="90" spans="2:22" ht="15" thickBot="1" x14ac:dyDescent="0.35">
      <c r="B90" s="36">
        <v>16</v>
      </c>
      <c r="C90" s="37" t="s">
        <v>97</v>
      </c>
      <c r="D90" s="38">
        <v>703</v>
      </c>
      <c r="E90" s="39">
        <v>1.2508229098090849E-2</v>
      </c>
      <c r="F90" s="38">
        <v>579</v>
      </c>
      <c r="G90" s="39">
        <v>1.1518720407432459E-2</v>
      </c>
      <c r="H90" s="40">
        <v>0.21416234887737473</v>
      </c>
      <c r="I90" s="53">
        <v>4</v>
      </c>
      <c r="J90" s="38">
        <v>613</v>
      </c>
      <c r="K90" s="40">
        <v>0.14681892332789559</v>
      </c>
      <c r="L90" s="53">
        <v>7</v>
      </c>
      <c r="O90" s="36">
        <v>16</v>
      </c>
      <c r="P90" s="37" t="s">
        <v>125</v>
      </c>
      <c r="Q90" s="38">
        <v>4571</v>
      </c>
      <c r="R90" s="39">
        <v>1.2413234990603851E-2</v>
      </c>
      <c r="S90" s="38">
        <v>3743</v>
      </c>
      <c r="T90" s="39">
        <v>1.1153956182802108E-2</v>
      </c>
      <c r="U90" s="40">
        <v>0.22121293080416771</v>
      </c>
      <c r="V90" s="53">
        <v>6</v>
      </c>
    </row>
    <row r="91" spans="2:22" ht="15" thickBot="1" x14ac:dyDescent="0.35">
      <c r="B91" s="31">
        <v>17</v>
      </c>
      <c r="C91" s="32" t="s">
        <v>125</v>
      </c>
      <c r="D91" s="33">
        <v>698</v>
      </c>
      <c r="E91" s="34">
        <v>1.2419265875487074E-2</v>
      </c>
      <c r="F91" s="33">
        <v>641</v>
      </c>
      <c r="G91" s="34">
        <v>1.2752158516691203E-2</v>
      </c>
      <c r="H91" s="35">
        <v>8.8923556942277715E-2</v>
      </c>
      <c r="I91" s="52">
        <v>-2</v>
      </c>
      <c r="J91" s="33">
        <v>675</v>
      </c>
      <c r="K91" s="35">
        <v>3.4074074074074145E-2</v>
      </c>
      <c r="L91" s="52">
        <v>3</v>
      </c>
      <c r="O91" s="31">
        <v>17</v>
      </c>
      <c r="P91" s="32" t="s">
        <v>164</v>
      </c>
      <c r="Q91" s="33">
        <v>4564</v>
      </c>
      <c r="R91" s="34">
        <v>1.2394225442379343E-2</v>
      </c>
      <c r="S91" s="33">
        <v>3280</v>
      </c>
      <c r="T91" s="34">
        <v>9.7742389205425894E-3</v>
      </c>
      <c r="U91" s="35">
        <v>0.39146341463414625</v>
      </c>
      <c r="V91" s="52">
        <v>10</v>
      </c>
    </row>
    <row r="92" spans="2:22" ht="15" thickBot="1" x14ac:dyDescent="0.35">
      <c r="B92" s="36">
        <v>18</v>
      </c>
      <c r="C92" s="37" t="s">
        <v>188</v>
      </c>
      <c r="D92" s="38">
        <v>691</v>
      </c>
      <c r="E92" s="39">
        <v>1.2294717363841788E-2</v>
      </c>
      <c r="F92" s="38">
        <v>223</v>
      </c>
      <c r="G92" s="39">
        <v>4.4363983607209646E-3</v>
      </c>
      <c r="H92" s="40">
        <v>2.0986547085201792</v>
      </c>
      <c r="I92" s="53">
        <v>53</v>
      </c>
      <c r="J92" s="38">
        <v>546</v>
      </c>
      <c r="K92" s="40">
        <v>0.26556776556776551</v>
      </c>
      <c r="L92" s="53">
        <v>10</v>
      </c>
      <c r="O92" s="36">
        <v>18</v>
      </c>
      <c r="P92" s="37" t="s">
        <v>95</v>
      </c>
      <c r="Q92" s="38">
        <v>4353</v>
      </c>
      <c r="R92" s="39">
        <v>1.182122334589774E-2</v>
      </c>
      <c r="S92" s="38">
        <v>3768</v>
      </c>
      <c r="T92" s="39">
        <v>1.1228454955062341E-2</v>
      </c>
      <c r="U92" s="40">
        <v>0.15525477707006363</v>
      </c>
      <c r="V92" s="53">
        <v>3</v>
      </c>
    </row>
    <row r="93" spans="2:22" ht="15" thickBot="1" x14ac:dyDescent="0.35">
      <c r="B93" s="31">
        <v>19</v>
      </c>
      <c r="C93" s="32" t="s">
        <v>126</v>
      </c>
      <c r="D93" s="33">
        <v>673</v>
      </c>
      <c r="E93" s="34">
        <v>1.1974449762468196E-2</v>
      </c>
      <c r="F93" s="33">
        <v>509</v>
      </c>
      <c r="G93" s="34">
        <v>1.0126128993753232E-2</v>
      </c>
      <c r="H93" s="35">
        <v>0.32220039292730851</v>
      </c>
      <c r="I93" s="52">
        <v>4</v>
      </c>
      <c r="J93" s="33">
        <v>650</v>
      </c>
      <c r="K93" s="35">
        <v>3.5384615384615348E-2</v>
      </c>
      <c r="L93" s="52">
        <v>2</v>
      </c>
      <c r="O93" s="31">
        <v>19</v>
      </c>
      <c r="P93" s="32" t="s">
        <v>97</v>
      </c>
      <c r="Q93" s="33">
        <v>4247</v>
      </c>
      <c r="R93" s="34">
        <v>1.1533364472783757E-2</v>
      </c>
      <c r="S93" s="33">
        <v>2833</v>
      </c>
      <c r="T93" s="34">
        <v>8.4422008725296201E-3</v>
      </c>
      <c r="U93" s="35">
        <v>0.49911754324038116</v>
      </c>
      <c r="V93" s="52">
        <v>16</v>
      </c>
    </row>
    <row r="94" spans="2:22" ht="15" thickBot="1" x14ac:dyDescent="0.35">
      <c r="B94" s="36">
        <v>20</v>
      </c>
      <c r="C94" s="37" t="s">
        <v>88</v>
      </c>
      <c r="D94" s="38">
        <v>621</v>
      </c>
      <c r="E94" s="39">
        <v>1.104923224738893E-2</v>
      </c>
      <c r="F94" s="38">
        <v>612</v>
      </c>
      <c r="G94" s="39">
        <v>1.2175227788166952E-2</v>
      </c>
      <c r="H94" s="40">
        <v>1.4705882352941124E-2</v>
      </c>
      <c r="I94" s="53">
        <v>-3</v>
      </c>
      <c r="J94" s="38">
        <v>1126</v>
      </c>
      <c r="K94" s="40">
        <v>-0.44849023090586149</v>
      </c>
      <c r="L94" s="53">
        <v>-16</v>
      </c>
      <c r="O94" s="36">
        <v>20</v>
      </c>
      <c r="P94" s="37" t="s">
        <v>126</v>
      </c>
      <c r="Q94" s="38">
        <v>4182</v>
      </c>
      <c r="R94" s="39">
        <v>1.1356847239270468E-2</v>
      </c>
      <c r="S94" s="38">
        <v>2248</v>
      </c>
      <c r="T94" s="39">
        <v>6.6989296016401649E-3</v>
      </c>
      <c r="U94" s="40">
        <v>0.86032028469750887</v>
      </c>
      <c r="V94" s="53">
        <v>25</v>
      </c>
    </row>
    <row r="95" spans="2:22" ht="15" thickBot="1" x14ac:dyDescent="0.35">
      <c r="B95" s="72" t="s">
        <v>40</v>
      </c>
      <c r="C95" s="73"/>
      <c r="D95" s="41">
        <f>SUM(D75:D94)</f>
        <v>20329</v>
      </c>
      <c r="E95" s="42">
        <f>D95/D97</f>
        <v>0.36170667046243082</v>
      </c>
      <c r="F95" s="41">
        <f>SUM(F75:F94)</f>
        <v>17722</v>
      </c>
      <c r="G95" s="42">
        <f>F95/F97</f>
        <v>0.35256435761747501</v>
      </c>
      <c r="H95" s="43">
        <f>D95/F95-1</f>
        <v>0.14710529285633678</v>
      </c>
      <c r="I95" s="54"/>
      <c r="J95" s="41">
        <f>SUM(J75:J94)</f>
        <v>19237</v>
      </c>
      <c r="K95" s="42">
        <f>E95/J95-1</f>
        <v>-0.99998119734519608</v>
      </c>
      <c r="L95" s="41"/>
      <c r="O95" s="72" t="s">
        <v>40</v>
      </c>
      <c r="P95" s="73"/>
      <c r="Q95" s="41">
        <f>SUM(Q75:Q94)</f>
        <v>130129</v>
      </c>
      <c r="R95" s="42">
        <f>Q95/Q97</f>
        <v>0.35338478584386102</v>
      </c>
      <c r="S95" s="41">
        <f>SUM(S75:S94)</f>
        <v>116014</v>
      </c>
      <c r="T95" s="42">
        <f>S95/S97</f>
        <v>0.34571602259994755</v>
      </c>
      <c r="U95" s="43">
        <f>Q95/S95-1</f>
        <v>0.12166635061285702</v>
      </c>
      <c r="V95" s="54"/>
    </row>
    <row r="96" spans="2:22" ht="15" thickBot="1" x14ac:dyDescent="0.35">
      <c r="B96" s="72" t="s">
        <v>12</v>
      </c>
      <c r="C96" s="73"/>
      <c r="D96" s="41">
        <f>D97-SUM(D75:D94)</f>
        <v>35874</v>
      </c>
      <c r="E96" s="42">
        <f>D96/D97</f>
        <v>0.63829332953756912</v>
      </c>
      <c r="F96" s="41">
        <f>F97-SUM(F75:F94)</f>
        <v>32544</v>
      </c>
      <c r="G96" s="42">
        <f>F96/F97</f>
        <v>0.64743564238252493</v>
      </c>
      <c r="H96" s="43">
        <f>D96/F96-1</f>
        <v>0.10232300884955747</v>
      </c>
      <c r="I96" s="54"/>
      <c r="J96" s="41">
        <f>J97-SUM(J75:J94)</f>
        <v>39742</v>
      </c>
      <c r="K96" s="42">
        <f>E96/J96-1</f>
        <v>-0.99998393907378746</v>
      </c>
      <c r="L96" s="41"/>
      <c r="O96" s="72" t="s">
        <v>12</v>
      </c>
      <c r="P96" s="73"/>
      <c r="Q96" s="41">
        <f>Q97-SUM(Q75:Q94)</f>
        <v>238107</v>
      </c>
      <c r="R96" s="42">
        <f>Q96/Q97</f>
        <v>0.64661521415613898</v>
      </c>
      <c r="S96" s="41">
        <f>S97-SUM(S75:S94)</f>
        <v>219562</v>
      </c>
      <c r="T96" s="42">
        <f>S96/S97</f>
        <v>0.6542839774000524</v>
      </c>
      <c r="U96" s="43">
        <f>Q96/S96-1</f>
        <v>8.4463613922263425E-2</v>
      </c>
      <c r="V96" s="55"/>
    </row>
    <row r="97" spans="2:22" ht="15" thickBot="1" x14ac:dyDescent="0.35">
      <c r="B97" s="70" t="s">
        <v>34</v>
      </c>
      <c r="C97" s="71"/>
      <c r="D97" s="44">
        <v>56203</v>
      </c>
      <c r="E97" s="45">
        <v>1</v>
      </c>
      <c r="F97" s="44">
        <v>50266</v>
      </c>
      <c r="G97" s="45">
        <v>1</v>
      </c>
      <c r="H97" s="46">
        <v>0.11811164604305091</v>
      </c>
      <c r="I97" s="56"/>
      <c r="J97" s="44">
        <v>58979</v>
      </c>
      <c r="K97" s="46">
        <v>-4.7067600332321713E-2</v>
      </c>
      <c r="L97" s="44"/>
      <c r="N97" s="47"/>
      <c r="O97" s="70" t="s">
        <v>34</v>
      </c>
      <c r="P97" s="71"/>
      <c r="Q97" s="44">
        <v>368236</v>
      </c>
      <c r="R97" s="45">
        <v>1</v>
      </c>
      <c r="S97" s="44">
        <v>335576</v>
      </c>
      <c r="T97" s="45">
        <v>1</v>
      </c>
      <c r="U97" s="46">
        <v>9.7325196080768617E-2</v>
      </c>
      <c r="V97" s="56"/>
    </row>
    <row r="98" spans="2:22" x14ac:dyDescent="0.3">
      <c r="B98" s="48" t="s">
        <v>68</v>
      </c>
    </row>
    <row r="99" spans="2:22" x14ac:dyDescent="0.3">
      <c r="B99" s="49" t="s">
        <v>67</v>
      </c>
    </row>
  </sheetData>
  <mergeCells count="84"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  <mergeCell ref="B61:C61"/>
    <mergeCell ref="B62:C62"/>
    <mergeCell ref="B67:L6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B97:C97"/>
    <mergeCell ref="O2:V2"/>
    <mergeCell ref="O3:V3"/>
    <mergeCell ref="Q5:V5"/>
    <mergeCell ref="I71:I72"/>
    <mergeCell ref="J71:J72"/>
    <mergeCell ref="K71:K72"/>
    <mergeCell ref="L71:L72"/>
    <mergeCell ref="B72:B74"/>
    <mergeCell ref="C72:C74"/>
    <mergeCell ref="H73:H74"/>
    <mergeCell ref="I73:I74"/>
    <mergeCell ref="J73:J74"/>
    <mergeCell ref="K73:K74"/>
    <mergeCell ref="B68:L68"/>
    <mergeCell ref="B69:B71"/>
    <mergeCell ref="P7:P9"/>
    <mergeCell ref="U8:U9"/>
    <mergeCell ref="L73:L74"/>
    <mergeCell ref="B95:C95"/>
    <mergeCell ref="B96:C96"/>
    <mergeCell ref="C69:C71"/>
    <mergeCell ref="D69:I69"/>
    <mergeCell ref="J69:L69"/>
    <mergeCell ref="D70:I70"/>
    <mergeCell ref="J70:L70"/>
    <mergeCell ref="D71:E72"/>
    <mergeCell ref="F71:G72"/>
    <mergeCell ref="H71:H72"/>
    <mergeCell ref="K8:K9"/>
    <mergeCell ref="L8:L9"/>
    <mergeCell ref="B60:C60"/>
    <mergeCell ref="O72:O74"/>
    <mergeCell ref="P72:P74"/>
    <mergeCell ref="U73:U74"/>
    <mergeCell ref="O60:P60"/>
    <mergeCell ref="O61:P61"/>
    <mergeCell ref="O62:P62"/>
    <mergeCell ref="Q70:V70"/>
    <mergeCell ref="Q69:V69"/>
    <mergeCell ref="Q71:R72"/>
    <mergeCell ref="S71:T72"/>
    <mergeCell ref="U71:U72"/>
    <mergeCell ref="V71:V72"/>
    <mergeCell ref="O68:V68"/>
    <mergeCell ref="V8:V9"/>
    <mergeCell ref="O97:P97"/>
    <mergeCell ref="V73:V74"/>
    <mergeCell ref="O95:P95"/>
    <mergeCell ref="O4:O6"/>
    <mergeCell ref="P4:P6"/>
    <mergeCell ref="Q4:V4"/>
    <mergeCell ref="Q6:R7"/>
    <mergeCell ref="S6:T7"/>
    <mergeCell ref="U6:U7"/>
    <mergeCell ref="V6:V7"/>
    <mergeCell ref="O7:O9"/>
    <mergeCell ref="O96:P96"/>
    <mergeCell ref="O67:V67"/>
    <mergeCell ref="O69:O71"/>
    <mergeCell ref="P69:P71"/>
  </mergeCells>
  <conditionalFormatting sqref="D10:H59">
    <cfRule type="cellIs" dxfId="100" priority="27" operator="equal">
      <formula>0</formula>
    </cfRule>
  </conditionalFormatting>
  <conditionalFormatting sqref="D75:H94">
    <cfRule type="cellIs" dxfId="99" priority="19" operator="equal">
      <formula>0</formula>
    </cfRule>
  </conditionalFormatting>
  <conditionalFormatting sqref="H10:H61 H75:H96">
    <cfRule type="cellIs" dxfId="98" priority="26" operator="lessThan">
      <formula>0</formula>
    </cfRule>
  </conditionalFormatting>
  <conditionalFormatting sqref="I10:I59">
    <cfRule type="cellIs" dxfId="97" priority="25" operator="lessThan">
      <formula>0</formula>
    </cfRule>
    <cfRule type="cellIs" dxfId="96" priority="28" operator="equal">
      <formula>0</formula>
    </cfRule>
  </conditionalFormatting>
  <conditionalFormatting sqref="I75:I94">
    <cfRule type="cellIs" dxfId="95" priority="18" operator="lessThan">
      <formula>0</formula>
    </cfRule>
    <cfRule type="cellIs" dxfId="94" priority="20" operator="equal">
      <formula>0</formula>
    </cfRule>
  </conditionalFormatting>
  <conditionalFormatting sqref="J10:K59">
    <cfRule type="cellIs" dxfId="93" priority="24" operator="equal">
      <formula>0</formula>
    </cfRule>
  </conditionalFormatting>
  <conditionalFormatting sqref="J75:K94">
    <cfRule type="cellIs" dxfId="92" priority="17" operator="equal">
      <formula>0</formula>
    </cfRule>
  </conditionalFormatting>
  <conditionalFormatting sqref="K10:L59">
    <cfRule type="cellIs" dxfId="91" priority="23" operator="lessThan">
      <formula>0</formula>
    </cfRule>
  </conditionalFormatting>
  <conditionalFormatting sqref="K75:L94">
    <cfRule type="cellIs" dxfId="90" priority="16" operator="lessThan">
      <formula>0</formula>
    </cfRule>
  </conditionalFormatting>
  <conditionalFormatting sqref="L10:L59">
    <cfRule type="cellIs" dxfId="89" priority="22" operator="equal">
      <formula>0</formula>
    </cfRule>
    <cfRule type="cellIs" dxfId="88" priority="29" operator="greaterThan">
      <formula>0</formula>
    </cfRule>
  </conditionalFormatting>
  <conditionalFormatting sqref="L75:L94">
    <cfRule type="cellIs" dxfId="87" priority="15" operator="equal">
      <formula>0</formula>
    </cfRule>
    <cfRule type="cellIs" dxfId="86" priority="21" operator="greaterThan">
      <formula>0</formula>
    </cfRule>
  </conditionalFormatting>
  <conditionalFormatting sqref="Q10:U59">
    <cfRule type="cellIs" dxfId="85" priority="1" operator="equal">
      <formula>0</formula>
    </cfRule>
  </conditionalFormatting>
  <conditionalFormatting sqref="Q75:U94">
    <cfRule type="cellIs" dxfId="84" priority="4" operator="equal">
      <formula>0</formula>
    </cfRule>
  </conditionalFormatting>
  <conditionalFormatting sqref="U10:U61">
    <cfRule type="cellIs" dxfId="83" priority="9" operator="lessThan">
      <formula>0</formula>
    </cfRule>
  </conditionalFormatting>
  <conditionalFormatting sqref="U75:U96">
    <cfRule type="cellIs" dxfId="82" priority="3" operator="lessThan">
      <formula>0</formula>
    </cfRule>
  </conditionalFormatting>
  <conditionalFormatting sqref="V10:V59">
    <cfRule type="cellIs" dxfId="81" priority="10" operator="lessThan">
      <formula>0</formula>
    </cfRule>
    <cfRule type="cellIs" dxfId="80" priority="13" operator="equal">
      <formula>0</formula>
    </cfRule>
  </conditionalFormatting>
  <conditionalFormatting sqref="V75:V94">
    <cfRule type="cellIs" dxfId="79" priority="6" operator="lessThan">
      <formula>0</formula>
    </cfRule>
    <cfRule type="cellIs" dxfId="78" priority="7" operator="equal">
      <formula>0</formula>
    </cfRule>
    <cfRule type="cellIs" dxfId="77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topLeftCell="E1" zoomScaleNormal="100" workbookViewId="0"/>
  </sheetViews>
  <sheetFormatPr defaultColWidth="9.21875" defaultRowHeight="13.8" x14ac:dyDescent="0.25"/>
  <cols>
    <col min="1" max="1" width="2.5546875" style="5" customWidth="1"/>
    <col min="2" max="2" width="8.21875" style="5" customWidth="1"/>
    <col min="3" max="3" width="20.21875" style="5" customWidth="1"/>
    <col min="4" max="12" width="10.5546875" style="5" customWidth="1"/>
    <col min="13" max="13" width="1.77734375" style="5" customWidth="1"/>
    <col min="14" max="14" width="1.44140625" style="5" customWidth="1"/>
    <col min="15" max="15" width="9.21875" style="5"/>
    <col min="16" max="16" width="16.77734375" style="5" bestFit="1" customWidth="1"/>
    <col min="17" max="21" width="10.44140625" style="5" customWidth="1"/>
    <col min="22" max="22" width="12.77734375" style="5" customWidth="1"/>
    <col min="23" max="23" width="12" style="5" customWidth="1"/>
    <col min="24" max="24" width="11.21875" style="5" customWidth="1"/>
    <col min="25" max="25" width="16.44140625" style="5" customWidth="1"/>
    <col min="26" max="30" width="9.21875" style="5"/>
    <col min="31" max="31" width="12.21875" style="5" customWidth="1"/>
    <col min="32" max="32" width="11.44140625" style="5" customWidth="1"/>
    <col min="33" max="16384" width="9.21875" style="5"/>
  </cols>
  <sheetData>
    <row r="1" spans="2:22" x14ac:dyDescent="0.25">
      <c r="B1" s="50" t="s">
        <v>3</v>
      </c>
      <c r="D1" s="3"/>
      <c r="L1" s="4"/>
      <c r="P1" s="1"/>
      <c r="V1" s="63">
        <v>46239</v>
      </c>
    </row>
    <row r="2" spans="2:22" x14ac:dyDescent="0.25">
      <c r="D2" s="3"/>
      <c r="L2" s="4"/>
      <c r="O2" s="102" t="s">
        <v>130</v>
      </c>
      <c r="P2" s="102"/>
      <c r="Q2" s="102"/>
      <c r="R2" s="102"/>
      <c r="S2" s="102"/>
      <c r="T2" s="102"/>
      <c r="U2" s="102"/>
      <c r="V2" s="102"/>
    </row>
    <row r="3" spans="2:22" ht="14.55" customHeight="1" x14ac:dyDescent="0.25">
      <c r="B3" s="91" t="s">
        <v>189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47"/>
      <c r="N3" s="50"/>
      <c r="O3" s="102"/>
      <c r="P3" s="102"/>
      <c r="Q3" s="102"/>
      <c r="R3" s="102"/>
      <c r="S3" s="102"/>
      <c r="T3" s="102"/>
      <c r="U3" s="102"/>
      <c r="V3" s="102"/>
    </row>
    <row r="4" spans="2:22" ht="14.55" customHeight="1" x14ac:dyDescent="0.25">
      <c r="B4" s="100" t="s">
        <v>190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7"/>
      <c r="N4" s="50"/>
      <c r="O4" s="100" t="s">
        <v>131</v>
      </c>
      <c r="P4" s="100"/>
      <c r="Q4" s="100"/>
      <c r="R4" s="100"/>
      <c r="S4" s="100"/>
      <c r="T4" s="100"/>
      <c r="U4" s="100"/>
      <c r="V4" s="100"/>
    </row>
    <row r="5" spans="2:22" ht="14.55" customHeight="1" thickBot="1" x14ac:dyDescent="0.3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55" customHeight="1" x14ac:dyDescent="0.25">
      <c r="B6" s="74" t="s">
        <v>0</v>
      </c>
      <c r="C6" s="76" t="s">
        <v>1</v>
      </c>
      <c r="D6" s="78" t="s">
        <v>172</v>
      </c>
      <c r="E6" s="79"/>
      <c r="F6" s="79"/>
      <c r="G6" s="79"/>
      <c r="H6" s="79"/>
      <c r="I6" s="80"/>
      <c r="J6" s="78" t="s">
        <v>156</v>
      </c>
      <c r="K6" s="79"/>
      <c r="L6" s="80"/>
      <c r="M6" s="47"/>
      <c r="N6" s="47"/>
      <c r="O6" s="74" t="s">
        <v>0</v>
      </c>
      <c r="P6" s="76" t="s">
        <v>1</v>
      </c>
      <c r="Q6" s="78" t="s">
        <v>178</v>
      </c>
      <c r="R6" s="79"/>
      <c r="S6" s="79"/>
      <c r="T6" s="79"/>
      <c r="U6" s="79"/>
      <c r="V6" s="80"/>
    </row>
    <row r="7" spans="2:22" ht="14.55" customHeight="1" thickBot="1" x14ac:dyDescent="0.3">
      <c r="B7" s="75"/>
      <c r="C7" s="77"/>
      <c r="D7" s="96" t="s">
        <v>173</v>
      </c>
      <c r="E7" s="97"/>
      <c r="F7" s="97"/>
      <c r="G7" s="97"/>
      <c r="H7" s="97"/>
      <c r="I7" s="98"/>
      <c r="J7" s="96" t="s">
        <v>157</v>
      </c>
      <c r="K7" s="97"/>
      <c r="L7" s="98"/>
      <c r="M7" s="47"/>
      <c r="N7" s="47"/>
      <c r="O7" s="75"/>
      <c r="P7" s="77"/>
      <c r="Q7" s="96" t="s">
        <v>179</v>
      </c>
      <c r="R7" s="97"/>
      <c r="S7" s="97"/>
      <c r="T7" s="97"/>
      <c r="U7" s="97"/>
      <c r="V7" s="98"/>
    </row>
    <row r="8" spans="2:22" ht="14.55" customHeight="1" x14ac:dyDescent="0.25">
      <c r="B8" s="75"/>
      <c r="C8" s="77"/>
      <c r="D8" s="81">
        <v>2026</v>
      </c>
      <c r="E8" s="82"/>
      <c r="F8" s="81">
        <v>2025</v>
      </c>
      <c r="G8" s="82"/>
      <c r="H8" s="85" t="s">
        <v>5</v>
      </c>
      <c r="I8" s="85" t="s">
        <v>42</v>
      </c>
      <c r="J8" s="85">
        <v>2026</v>
      </c>
      <c r="K8" s="85" t="s">
        <v>174</v>
      </c>
      <c r="L8" s="87" t="s">
        <v>176</v>
      </c>
      <c r="M8" s="47"/>
      <c r="N8" s="47"/>
      <c r="O8" s="75"/>
      <c r="P8" s="77"/>
      <c r="Q8" s="81">
        <v>2026</v>
      </c>
      <c r="R8" s="82"/>
      <c r="S8" s="81">
        <v>2025</v>
      </c>
      <c r="T8" s="82"/>
      <c r="U8" s="85" t="s">
        <v>5</v>
      </c>
      <c r="V8" s="87" t="s">
        <v>63</v>
      </c>
    </row>
    <row r="9" spans="2:22" ht="14.55" customHeight="1" thickBot="1" x14ac:dyDescent="0.3">
      <c r="B9" s="89" t="s">
        <v>6</v>
      </c>
      <c r="C9" s="92" t="s">
        <v>7</v>
      </c>
      <c r="D9" s="83"/>
      <c r="E9" s="84"/>
      <c r="F9" s="83"/>
      <c r="G9" s="84"/>
      <c r="H9" s="86"/>
      <c r="I9" s="86"/>
      <c r="J9" s="86"/>
      <c r="K9" s="86"/>
      <c r="L9" s="88"/>
      <c r="M9" s="47"/>
      <c r="N9" s="47"/>
      <c r="O9" s="89" t="s">
        <v>6</v>
      </c>
      <c r="P9" s="92" t="s">
        <v>7</v>
      </c>
      <c r="Q9" s="83"/>
      <c r="R9" s="84"/>
      <c r="S9" s="83"/>
      <c r="T9" s="84"/>
      <c r="U9" s="86"/>
      <c r="V9" s="88"/>
    </row>
    <row r="10" spans="2:22" ht="14.55" customHeight="1" x14ac:dyDescent="0.25">
      <c r="B10" s="89"/>
      <c r="C10" s="92"/>
      <c r="D10" s="25" t="s">
        <v>8</v>
      </c>
      <c r="E10" s="26" t="s">
        <v>2</v>
      </c>
      <c r="F10" s="25" t="s">
        <v>8</v>
      </c>
      <c r="G10" s="26" t="s">
        <v>2</v>
      </c>
      <c r="H10" s="94" t="s">
        <v>9</v>
      </c>
      <c r="I10" s="94" t="s">
        <v>43</v>
      </c>
      <c r="J10" s="94" t="s">
        <v>8</v>
      </c>
      <c r="K10" s="94" t="s">
        <v>175</v>
      </c>
      <c r="L10" s="68" t="s">
        <v>177</v>
      </c>
      <c r="M10" s="47"/>
      <c r="N10" s="47"/>
      <c r="O10" s="89"/>
      <c r="P10" s="92"/>
      <c r="Q10" s="25" t="s">
        <v>8</v>
      </c>
      <c r="R10" s="26" t="s">
        <v>2</v>
      </c>
      <c r="S10" s="25" t="s">
        <v>8</v>
      </c>
      <c r="T10" s="26" t="s">
        <v>2</v>
      </c>
      <c r="U10" s="94" t="s">
        <v>9</v>
      </c>
      <c r="V10" s="68" t="s">
        <v>64</v>
      </c>
    </row>
    <row r="11" spans="2:22" ht="14.55" customHeight="1" thickBot="1" x14ac:dyDescent="0.3">
      <c r="B11" s="90"/>
      <c r="C11" s="93"/>
      <c r="D11" s="28" t="s">
        <v>10</v>
      </c>
      <c r="E11" s="29" t="s">
        <v>11</v>
      </c>
      <c r="F11" s="28" t="s">
        <v>10</v>
      </c>
      <c r="G11" s="29" t="s">
        <v>11</v>
      </c>
      <c r="H11" s="95"/>
      <c r="I11" s="95"/>
      <c r="J11" s="95" t="s">
        <v>10</v>
      </c>
      <c r="K11" s="95"/>
      <c r="L11" s="69"/>
      <c r="M11" s="47"/>
      <c r="N11" s="47"/>
      <c r="O11" s="90"/>
      <c r="P11" s="93"/>
      <c r="Q11" s="28" t="s">
        <v>10</v>
      </c>
      <c r="R11" s="29" t="s">
        <v>11</v>
      </c>
      <c r="S11" s="28" t="s">
        <v>10</v>
      </c>
      <c r="T11" s="29" t="s">
        <v>11</v>
      </c>
      <c r="U11" s="95"/>
      <c r="V11" s="69"/>
    </row>
    <row r="12" spans="2:22" ht="14.55" customHeight="1" thickBot="1" x14ac:dyDescent="0.3">
      <c r="B12" s="31">
        <v>1</v>
      </c>
      <c r="C12" s="32" t="s">
        <v>18</v>
      </c>
      <c r="D12" s="33">
        <v>2045</v>
      </c>
      <c r="E12" s="34">
        <v>0.111797507106932</v>
      </c>
      <c r="F12" s="33">
        <v>1545</v>
      </c>
      <c r="G12" s="34">
        <v>0.10245358090185676</v>
      </c>
      <c r="H12" s="35">
        <v>0.32362459546925559</v>
      </c>
      <c r="I12" s="52">
        <v>1</v>
      </c>
      <c r="J12" s="33">
        <v>1634</v>
      </c>
      <c r="K12" s="35">
        <v>0.25152998776009783</v>
      </c>
      <c r="L12" s="52">
        <v>1</v>
      </c>
      <c r="M12" s="47"/>
      <c r="N12" s="47"/>
      <c r="O12" s="31">
        <v>1</v>
      </c>
      <c r="P12" s="32" t="s">
        <v>19</v>
      </c>
      <c r="Q12" s="33">
        <v>17632</v>
      </c>
      <c r="R12" s="34">
        <v>0.14186634053714819</v>
      </c>
      <c r="S12" s="33">
        <v>17858</v>
      </c>
      <c r="T12" s="34">
        <v>0.16460048113703188</v>
      </c>
      <c r="U12" s="35">
        <v>-1.2655392541157995E-2</v>
      </c>
      <c r="V12" s="52">
        <v>0</v>
      </c>
    </row>
    <row r="13" spans="2:22" ht="14.55" customHeight="1" thickBot="1" x14ac:dyDescent="0.3">
      <c r="B13" s="36">
        <v>2</v>
      </c>
      <c r="C13" s="37" t="s">
        <v>19</v>
      </c>
      <c r="D13" s="38">
        <v>1909</v>
      </c>
      <c r="E13" s="39">
        <v>0.10436256286901377</v>
      </c>
      <c r="F13" s="38">
        <v>2458</v>
      </c>
      <c r="G13" s="39">
        <v>0.16299734748010611</v>
      </c>
      <c r="H13" s="40">
        <v>-0.22335231895850283</v>
      </c>
      <c r="I13" s="53">
        <v>-1</v>
      </c>
      <c r="J13" s="38">
        <v>2016</v>
      </c>
      <c r="K13" s="40">
        <v>-5.3075396825396859E-2</v>
      </c>
      <c r="L13" s="53">
        <v>-1</v>
      </c>
      <c r="M13" s="47"/>
      <c r="N13" s="47"/>
      <c r="O13" s="36">
        <v>2</v>
      </c>
      <c r="P13" s="37" t="s">
        <v>18</v>
      </c>
      <c r="Q13" s="38">
        <v>10314</v>
      </c>
      <c r="R13" s="39">
        <v>8.2986016124100864E-2</v>
      </c>
      <c r="S13" s="38">
        <v>9096</v>
      </c>
      <c r="T13" s="39">
        <v>8.3839510383158358E-2</v>
      </c>
      <c r="U13" s="40">
        <v>0.13390501319261205</v>
      </c>
      <c r="V13" s="53">
        <v>1</v>
      </c>
    </row>
    <row r="14" spans="2:22" ht="14.55" customHeight="1" thickBot="1" x14ac:dyDescent="0.3">
      <c r="B14" s="31">
        <v>3</v>
      </c>
      <c r="C14" s="32" t="s">
        <v>29</v>
      </c>
      <c r="D14" s="33">
        <v>1477</v>
      </c>
      <c r="E14" s="34">
        <v>8.0745681172097086E-2</v>
      </c>
      <c r="F14" s="33">
        <v>1074</v>
      </c>
      <c r="G14" s="34">
        <v>7.1220159151193632E-2</v>
      </c>
      <c r="H14" s="35">
        <v>0.37523277467411553</v>
      </c>
      <c r="I14" s="52">
        <v>1</v>
      </c>
      <c r="J14" s="33">
        <v>1360</v>
      </c>
      <c r="K14" s="35">
        <v>8.6029411764705799E-2</v>
      </c>
      <c r="L14" s="52">
        <v>1</v>
      </c>
      <c r="M14" s="47"/>
      <c r="N14" s="47"/>
      <c r="O14" s="31">
        <v>3</v>
      </c>
      <c r="P14" s="32" t="s">
        <v>22</v>
      </c>
      <c r="Q14" s="33">
        <v>8899</v>
      </c>
      <c r="R14" s="34">
        <v>7.1600984825322248E-2</v>
      </c>
      <c r="S14" s="33">
        <v>9407</v>
      </c>
      <c r="T14" s="34">
        <v>8.6706054768510413E-2</v>
      </c>
      <c r="U14" s="35">
        <v>-5.4002338683958762E-2</v>
      </c>
      <c r="V14" s="52">
        <v>-1</v>
      </c>
    </row>
    <row r="15" spans="2:22" ht="14.55" customHeight="1" thickBot="1" x14ac:dyDescent="0.3">
      <c r="B15" s="36">
        <v>4</v>
      </c>
      <c r="C15" s="37" t="s">
        <v>22</v>
      </c>
      <c r="D15" s="38">
        <v>1343</v>
      </c>
      <c r="E15" s="39">
        <v>7.342007434944238E-2</v>
      </c>
      <c r="F15" s="38">
        <v>1389</v>
      </c>
      <c r="G15" s="39">
        <v>9.2108753315649869E-2</v>
      </c>
      <c r="H15" s="40">
        <v>-3.3117350611951091E-2</v>
      </c>
      <c r="I15" s="53">
        <v>-1</v>
      </c>
      <c r="J15" s="38">
        <v>1381</v>
      </c>
      <c r="K15" s="40">
        <v>-2.7516292541636456E-2</v>
      </c>
      <c r="L15" s="53">
        <v>-1</v>
      </c>
      <c r="M15" s="47"/>
      <c r="N15" s="47"/>
      <c r="O15" s="36">
        <v>4</v>
      </c>
      <c r="P15" s="37" t="s">
        <v>29</v>
      </c>
      <c r="Q15" s="38">
        <v>8073</v>
      </c>
      <c r="R15" s="39">
        <v>6.4955023091900932E-2</v>
      </c>
      <c r="S15" s="38">
        <v>7172</v>
      </c>
      <c r="T15" s="39">
        <v>6.6105647368954676E-2</v>
      </c>
      <c r="U15" s="40">
        <v>0.12562744004461801</v>
      </c>
      <c r="V15" s="53">
        <v>1</v>
      </c>
    </row>
    <row r="16" spans="2:22" ht="14.55" customHeight="1" thickBot="1" x14ac:dyDescent="0.3">
      <c r="B16" s="31">
        <v>5</v>
      </c>
      <c r="C16" s="32" t="s">
        <v>17</v>
      </c>
      <c r="D16" s="33">
        <v>1204</v>
      </c>
      <c r="E16" s="34">
        <v>6.582112398862891E-2</v>
      </c>
      <c r="F16" s="33">
        <v>806</v>
      </c>
      <c r="G16" s="34">
        <v>5.3448275862068968E-2</v>
      </c>
      <c r="H16" s="35">
        <v>0.49379652605459068</v>
      </c>
      <c r="I16" s="52">
        <v>1</v>
      </c>
      <c r="J16" s="33">
        <v>1342</v>
      </c>
      <c r="K16" s="35">
        <v>-0.10283159463487335</v>
      </c>
      <c r="L16" s="52">
        <v>0</v>
      </c>
      <c r="M16" s="47"/>
      <c r="N16" s="47"/>
      <c r="O16" s="31">
        <v>5</v>
      </c>
      <c r="P16" s="32" t="s">
        <v>17</v>
      </c>
      <c r="Q16" s="33">
        <v>7937</v>
      </c>
      <c r="R16" s="34">
        <v>6.3860772733855778E-2</v>
      </c>
      <c r="S16" s="33">
        <v>7851</v>
      </c>
      <c r="T16" s="34">
        <v>7.2364115657231345E-2</v>
      </c>
      <c r="U16" s="35">
        <v>1.0954018596357251E-2</v>
      </c>
      <c r="V16" s="52">
        <v>-1</v>
      </c>
    </row>
    <row r="17" spans="2:22" ht="14.55" customHeight="1" thickBot="1" x14ac:dyDescent="0.3">
      <c r="B17" s="36">
        <v>6</v>
      </c>
      <c r="C17" s="37" t="s">
        <v>23</v>
      </c>
      <c r="D17" s="38">
        <v>1044</v>
      </c>
      <c r="E17" s="39">
        <v>5.7074130767548657E-2</v>
      </c>
      <c r="F17" s="38">
        <v>705</v>
      </c>
      <c r="G17" s="39">
        <v>4.6750663129973474E-2</v>
      </c>
      <c r="H17" s="40">
        <v>0.48085106382978715</v>
      </c>
      <c r="I17" s="53">
        <v>1</v>
      </c>
      <c r="J17" s="38">
        <v>903</v>
      </c>
      <c r="K17" s="40">
        <v>0.15614617940199338</v>
      </c>
      <c r="L17" s="53">
        <v>1</v>
      </c>
      <c r="M17" s="47"/>
      <c r="N17" s="47"/>
      <c r="O17" s="36">
        <v>6</v>
      </c>
      <c r="P17" s="37" t="s">
        <v>23</v>
      </c>
      <c r="Q17" s="38">
        <v>6911</v>
      </c>
      <c r="R17" s="39">
        <v>5.5605619297426905E-2</v>
      </c>
      <c r="S17" s="38">
        <v>6419</v>
      </c>
      <c r="T17" s="39">
        <v>5.9165107426285564E-2</v>
      </c>
      <c r="U17" s="40">
        <v>7.6647452874279542E-2</v>
      </c>
      <c r="V17" s="53">
        <v>0</v>
      </c>
    </row>
    <row r="18" spans="2:22" ht="14.55" customHeight="1" thickBot="1" x14ac:dyDescent="0.3">
      <c r="B18" s="31">
        <v>7</v>
      </c>
      <c r="C18" s="32" t="s">
        <v>81</v>
      </c>
      <c r="D18" s="33">
        <v>1016</v>
      </c>
      <c r="E18" s="34">
        <v>5.5543406953859613E-2</v>
      </c>
      <c r="F18" s="33">
        <v>869</v>
      </c>
      <c r="G18" s="34">
        <v>5.7625994694960214E-2</v>
      </c>
      <c r="H18" s="35">
        <v>0.16915995397008055</v>
      </c>
      <c r="I18" s="52">
        <v>-2</v>
      </c>
      <c r="J18" s="33">
        <v>1029</v>
      </c>
      <c r="K18" s="35">
        <v>-1.263362487852282E-2</v>
      </c>
      <c r="L18" s="52">
        <v>-1</v>
      </c>
      <c r="M18" s="47"/>
      <c r="N18" s="47"/>
      <c r="O18" s="31">
        <v>7</v>
      </c>
      <c r="P18" s="32" t="s">
        <v>81</v>
      </c>
      <c r="Q18" s="33">
        <v>6634</v>
      </c>
      <c r="R18" s="34">
        <v>5.3376888788761408E-2</v>
      </c>
      <c r="S18" s="33">
        <v>4847</v>
      </c>
      <c r="T18" s="34">
        <v>4.4675693362705431E-2</v>
      </c>
      <c r="U18" s="35">
        <v>0.36868165875799463</v>
      </c>
      <c r="V18" s="52">
        <v>0</v>
      </c>
    </row>
    <row r="19" spans="2:22" ht="14.55" customHeight="1" thickBot="1" x14ac:dyDescent="0.3">
      <c r="B19" s="36">
        <v>8</v>
      </c>
      <c r="C19" s="37" t="s">
        <v>24</v>
      </c>
      <c r="D19" s="38">
        <v>732</v>
      </c>
      <c r="E19" s="39">
        <v>4.0017493986442158E-2</v>
      </c>
      <c r="F19" s="38">
        <v>540</v>
      </c>
      <c r="G19" s="39">
        <v>3.580901856763926E-2</v>
      </c>
      <c r="H19" s="40">
        <v>0.35555555555555562</v>
      </c>
      <c r="I19" s="53">
        <v>0</v>
      </c>
      <c r="J19" s="38">
        <v>782</v>
      </c>
      <c r="K19" s="40">
        <v>-6.3938618925831192E-2</v>
      </c>
      <c r="L19" s="53">
        <v>0</v>
      </c>
      <c r="M19" s="47"/>
      <c r="N19" s="47"/>
      <c r="O19" s="36">
        <v>8</v>
      </c>
      <c r="P19" s="37" t="s">
        <v>24</v>
      </c>
      <c r="Q19" s="38">
        <v>4594</v>
      </c>
      <c r="R19" s="39">
        <v>3.6963133418084097E-2</v>
      </c>
      <c r="S19" s="38">
        <v>4420</v>
      </c>
      <c r="T19" s="39">
        <v>4.0739955573170616E-2</v>
      </c>
      <c r="U19" s="40">
        <v>3.9366515837104155E-2</v>
      </c>
      <c r="V19" s="53">
        <v>0</v>
      </c>
    </row>
    <row r="20" spans="2:22" ht="14.55" customHeight="1" thickBot="1" x14ac:dyDescent="0.3">
      <c r="B20" s="31">
        <v>9</v>
      </c>
      <c r="C20" s="32" t="s">
        <v>101</v>
      </c>
      <c r="D20" s="33">
        <v>509</v>
      </c>
      <c r="E20" s="34">
        <v>2.7826372184561556E-2</v>
      </c>
      <c r="F20" s="33">
        <v>0</v>
      </c>
      <c r="G20" s="34">
        <v>0</v>
      </c>
      <c r="H20" s="35"/>
      <c r="I20" s="52"/>
      <c r="J20" s="33">
        <v>507</v>
      </c>
      <c r="K20" s="35">
        <v>3.9447731755424265E-3</v>
      </c>
      <c r="L20" s="52">
        <v>1</v>
      </c>
      <c r="M20" s="47"/>
      <c r="N20" s="47"/>
      <c r="O20" s="31">
        <v>9</v>
      </c>
      <c r="P20" s="32" t="s">
        <v>96</v>
      </c>
      <c r="Q20" s="33">
        <v>3411</v>
      </c>
      <c r="R20" s="34">
        <v>2.7444764494794265E-2</v>
      </c>
      <c r="S20" s="33">
        <v>2120</v>
      </c>
      <c r="T20" s="34">
        <v>1.9540431179891789E-2</v>
      </c>
      <c r="U20" s="35">
        <v>0.60896226415094334</v>
      </c>
      <c r="V20" s="52">
        <v>9</v>
      </c>
    </row>
    <row r="21" spans="2:22" ht="14.55" customHeight="1" thickBot="1" x14ac:dyDescent="0.3">
      <c r="B21" s="36">
        <v>10</v>
      </c>
      <c r="C21" s="37" t="s">
        <v>77</v>
      </c>
      <c r="D21" s="38">
        <v>483</v>
      </c>
      <c r="E21" s="39">
        <v>2.6404985786136016E-2</v>
      </c>
      <c r="F21" s="38">
        <v>388</v>
      </c>
      <c r="G21" s="39">
        <v>2.5729442970822282E-2</v>
      </c>
      <c r="H21" s="40">
        <v>0.24484536082474229</v>
      </c>
      <c r="I21" s="53">
        <v>0</v>
      </c>
      <c r="J21" s="38">
        <v>380</v>
      </c>
      <c r="K21" s="40">
        <v>0.27105263157894743</v>
      </c>
      <c r="L21" s="53">
        <v>4</v>
      </c>
      <c r="M21" s="47"/>
      <c r="N21" s="47"/>
      <c r="O21" s="36">
        <v>10</v>
      </c>
      <c r="P21" s="37" t="s">
        <v>101</v>
      </c>
      <c r="Q21" s="38">
        <v>3187</v>
      </c>
      <c r="R21" s="39">
        <v>2.5642469787425775E-2</v>
      </c>
      <c r="S21" s="38">
        <v>0</v>
      </c>
      <c r="T21" s="39">
        <v>0</v>
      </c>
      <c r="U21" s="40"/>
      <c r="V21" s="53"/>
    </row>
    <row r="22" spans="2:22" ht="14.55" customHeight="1" thickBot="1" x14ac:dyDescent="0.3">
      <c r="B22" s="31">
        <v>11</v>
      </c>
      <c r="C22" s="32" t="s">
        <v>30</v>
      </c>
      <c r="D22" s="33">
        <v>432</v>
      </c>
      <c r="E22" s="34">
        <v>2.3616881696916683E-2</v>
      </c>
      <c r="F22" s="33">
        <v>374</v>
      </c>
      <c r="G22" s="34">
        <v>2.4801061007957561E-2</v>
      </c>
      <c r="H22" s="35">
        <v>0.15508021390374327</v>
      </c>
      <c r="I22" s="52">
        <v>1</v>
      </c>
      <c r="J22" s="33">
        <v>428</v>
      </c>
      <c r="K22" s="35">
        <v>9.3457943925232545E-3</v>
      </c>
      <c r="L22" s="52">
        <v>1</v>
      </c>
      <c r="M22" s="47"/>
      <c r="N22" s="47"/>
      <c r="O22" s="31">
        <v>11</v>
      </c>
      <c r="P22" s="32" t="s">
        <v>33</v>
      </c>
      <c r="Q22" s="33">
        <v>3141</v>
      </c>
      <c r="R22" s="34">
        <v>2.5272355695734033E-2</v>
      </c>
      <c r="S22" s="33">
        <v>2997</v>
      </c>
      <c r="T22" s="34">
        <v>2.7623902002894198E-2</v>
      </c>
      <c r="U22" s="35">
        <v>4.8048048048048075E-2</v>
      </c>
      <c r="V22" s="52">
        <v>-2</v>
      </c>
    </row>
    <row r="23" spans="2:22" ht="14.55" customHeight="1" thickBot="1" x14ac:dyDescent="0.3">
      <c r="B23" s="36">
        <v>12</v>
      </c>
      <c r="C23" s="37" t="s">
        <v>33</v>
      </c>
      <c r="D23" s="38">
        <v>427</v>
      </c>
      <c r="E23" s="39">
        <v>2.3343538158757927E-2</v>
      </c>
      <c r="F23" s="38">
        <v>382</v>
      </c>
      <c r="G23" s="39">
        <v>2.5331564986737401E-2</v>
      </c>
      <c r="H23" s="40">
        <v>0.11780104712041894</v>
      </c>
      <c r="I23" s="53">
        <v>-1</v>
      </c>
      <c r="J23" s="38">
        <v>440</v>
      </c>
      <c r="K23" s="40">
        <v>-2.9545454545454541E-2</v>
      </c>
      <c r="L23" s="53">
        <v>-1</v>
      </c>
      <c r="M23" s="47"/>
      <c r="N23" s="47"/>
      <c r="O23" s="36">
        <v>12</v>
      </c>
      <c r="P23" s="37" t="s">
        <v>30</v>
      </c>
      <c r="Q23" s="38">
        <v>3047</v>
      </c>
      <c r="R23" s="39">
        <v>2.4516035595320472E-2</v>
      </c>
      <c r="S23" s="38">
        <v>2903</v>
      </c>
      <c r="T23" s="39">
        <v>2.6757486658125409E-2</v>
      </c>
      <c r="U23" s="40">
        <v>4.9603858077850393E-2</v>
      </c>
      <c r="V23" s="53">
        <v>-2</v>
      </c>
    </row>
    <row r="24" spans="2:22" ht="14.55" customHeight="1" thickBot="1" x14ac:dyDescent="0.3">
      <c r="B24" s="31">
        <v>13</v>
      </c>
      <c r="C24" s="32" t="s">
        <v>100</v>
      </c>
      <c r="D24" s="33">
        <v>403</v>
      </c>
      <c r="E24" s="34">
        <v>2.203148917559589E-2</v>
      </c>
      <c r="F24" s="33">
        <v>231</v>
      </c>
      <c r="G24" s="34">
        <v>1.5318302387267904E-2</v>
      </c>
      <c r="H24" s="35">
        <v>0.74458874458874469</v>
      </c>
      <c r="I24" s="52">
        <v>6</v>
      </c>
      <c r="J24" s="33">
        <v>329</v>
      </c>
      <c r="K24" s="35">
        <v>0.22492401215805469</v>
      </c>
      <c r="L24" s="52">
        <v>5</v>
      </c>
      <c r="M24" s="47"/>
      <c r="N24" s="47"/>
      <c r="O24" s="31">
        <v>13</v>
      </c>
      <c r="P24" s="32" t="s">
        <v>102</v>
      </c>
      <c r="Q24" s="33">
        <v>3027</v>
      </c>
      <c r="R24" s="34">
        <v>2.4355116425019713E-2</v>
      </c>
      <c r="S24" s="33">
        <v>1304</v>
      </c>
      <c r="T24" s="34">
        <v>1.2019208612537214E-2</v>
      </c>
      <c r="U24" s="35">
        <v>1.3213190184049082</v>
      </c>
      <c r="V24" s="52">
        <v>11</v>
      </c>
    </row>
    <row r="25" spans="2:22" ht="14.55" customHeight="1" thickBot="1" x14ac:dyDescent="0.3">
      <c r="B25" s="36">
        <v>14</v>
      </c>
      <c r="C25" s="37" t="s">
        <v>102</v>
      </c>
      <c r="D25" s="38">
        <v>393</v>
      </c>
      <c r="E25" s="39">
        <v>2.1484802099278374E-2</v>
      </c>
      <c r="F25" s="38">
        <v>153</v>
      </c>
      <c r="G25" s="39">
        <v>1.0145888594164456E-2</v>
      </c>
      <c r="H25" s="40">
        <v>1.5686274509803924</v>
      </c>
      <c r="I25" s="53">
        <v>10</v>
      </c>
      <c r="J25" s="38">
        <v>517</v>
      </c>
      <c r="K25" s="40">
        <v>-0.23984526112185689</v>
      </c>
      <c r="L25" s="53">
        <v>-5</v>
      </c>
      <c r="M25" s="47"/>
      <c r="N25" s="47"/>
      <c r="O25" s="36">
        <v>14</v>
      </c>
      <c r="P25" s="37" t="s">
        <v>62</v>
      </c>
      <c r="Q25" s="38">
        <v>2936</v>
      </c>
      <c r="R25" s="39">
        <v>2.3622934200151265E-2</v>
      </c>
      <c r="S25" s="38">
        <v>2798</v>
      </c>
      <c r="T25" s="39">
        <v>2.5789682283649636E-2</v>
      </c>
      <c r="U25" s="40">
        <v>4.9320943531093731E-2</v>
      </c>
      <c r="V25" s="53">
        <v>-3</v>
      </c>
    </row>
    <row r="26" spans="2:22" ht="14.55" customHeight="1" thickBot="1" x14ac:dyDescent="0.3">
      <c r="B26" s="31">
        <v>15</v>
      </c>
      <c r="C26" s="32" t="s">
        <v>99</v>
      </c>
      <c r="D26" s="33">
        <v>368</v>
      </c>
      <c r="E26" s="34">
        <v>2.0118084408484584E-2</v>
      </c>
      <c r="F26" s="33">
        <v>194</v>
      </c>
      <c r="G26" s="34">
        <v>1.2864721485411141E-2</v>
      </c>
      <c r="H26" s="35">
        <v>0.89690721649484528</v>
      </c>
      <c r="I26" s="52">
        <v>6</v>
      </c>
      <c r="J26" s="33">
        <v>346</v>
      </c>
      <c r="K26" s="35">
        <v>6.3583815028901647E-2</v>
      </c>
      <c r="L26" s="52">
        <v>1</v>
      </c>
      <c r="M26" s="47"/>
      <c r="N26" s="47"/>
      <c r="O26" s="31">
        <v>15</v>
      </c>
      <c r="P26" s="32" t="s">
        <v>77</v>
      </c>
      <c r="Q26" s="33">
        <v>2672</v>
      </c>
      <c r="R26" s="34">
        <v>2.1498801152181259E-2</v>
      </c>
      <c r="S26" s="33">
        <v>2432</v>
      </c>
      <c r="T26" s="34">
        <v>2.2416192749762656E-2</v>
      </c>
      <c r="U26" s="35">
        <v>9.8684210526315708E-2</v>
      </c>
      <c r="V26" s="52">
        <v>-2</v>
      </c>
    </row>
    <row r="27" spans="2:22" ht="14.55" customHeight="1" thickBot="1" x14ac:dyDescent="0.3">
      <c r="B27" s="36">
        <v>16</v>
      </c>
      <c r="C27" s="37" t="s">
        <v>103</v>
      </c>
      <c r="D27" s="38">
        <v>363</v>
      </c>
      <c r="E27" s="39">
        <v>1.9844740870325825E-2</v>
      </c>
      <c r="F27" s="38">
        <v>398</v>
      </c>
      <c r="G27" s="39">
        <v>2.6392572944297081E-2</v>
      </c>
      <c r="H27" s="40">
        <v>-8.7939698492462304E-2</v>
      </c>
      <c r="I27" s="53">
        <v>-7</v>
      </c>
      <c r="J27" s="38">
        <v>259</v>
      </c>
      <c r="K27" s="40">
        <v>0.40154440154440163</v>
      </c>
      <c r="L27" s="53">
        <v>6</v>
      </c>
      <c r="M27" s="47"/>
      <c r="N27" s="47"/>
      <c r="O27" s="36">
        <v>16</v>
      </c>
      <c r="P27" s="37" t="s">
        <v>32</v>
      </c>
      <c r="Q27" s="38">
        <v>2550</v>
      </c>
      <c r="R27" s="39">
        <v>2.0517194213346635E-2</v>
      </c>
      <c r="S27" s="38">
        <v>2637</v>
      </c>
      <c r="T27" s="39">
        <v>2.4305715576120119E-2</v>
      </c>
      <c r="U27" s="40">
        <v>-3.2992036405005698E-2</v>
      </c>
      <c r="V27" s="53">
        <v>-4</v>
      </c>
    </row>
    <row r="28" spans="2:22" ht="14.55" customHeight="1" thickBot="1" x14ac:dyDescent="0.3">
      <c r="B28" s="31">
        <v>17</v>
      </c>
      <c r="C28" s="32" t="s">
        <v>16</v>
      </c>
      <c r="D28" s="33">
        <v>351</v>
      </c>
      <c r="E28" s="34">
        <v>1.9188716378744808E-2</v>
      </c>
      <c r="F28" s="33">
        <v>299</v>
      </c>
      <c r="G28" s="34">
        <v>1.9827586206896553E-2</v>
      </c>
      <c r="H28" s="35">
        <v>0.17391304347826098</v>
      </c>
      <c r="I28" s="52">
        <v>-1</v>
      </c>
      <c r="J28" s="33">
        <v>324</v>
      </c>
      <c r="K28" s="35">
        <v>8.3333333333333259E-2</v>
      </c>
      <c r="L28" s="52">
        <v>2</v>
      </c>
      <c r="M28" s="47"/>
      <c r="N28" s="47"/>
      <c r="O28" s="31">
        <v>17</v>
      </c>
      <c r="P28" s="32" t="s">
        <v>21</v>
      </c>
      <c r="Q28" s="33">
        <v>2491</v>
      </c>
      <c r="R28" s="34">
        <v>2.0042482660959399E-2</v>
      </c>
      <c r="S28" s="33">
        <v>2196</v>
      </c>
      <c r="T28" s="34">
        <v>2.0240937203321874E-2</v>
      </c>
      <c r="U28" s="35">
        <v>0.13433515482695801</v>
      </c>
      <c r="V28" s="52">
        <v>-2</v>
      </c>
    </row>
    <row r="29" spans="2:22" ht="14.55" customHeight="1" thickBot="1" x14ac:dyDescent="0.3">
      <c r="B29" s="36">
        <v>18</v>
      </c>
      <c r="C29" s="37" t="s">
        <v>62</v>
      </c>
      <c r="D29" s="38">
        <v>328</v>
      </c>
      <c r="E29" s="39">
        <v>1.7931336103214519E-2</v>
      </c>
      <c r="F29" s="38">
        <v>275</v>
      </c>
      <c r="G29" s="39">
        <v>1.823607427055703E-2</v>
      </c>
      <c r="H29" s="40">
        <v>0.19272727272727264</v>
      </c>
      <c r="I29" s="53">
        <v>0</v>
      </c>
      <c r="J29" s="38">
        <v>330</v>
      </c>
      <c r="K29" s="40">
        <v>-6.0606060606060996E-3</v>
      </c>
      <c r="L29" s="53">
        <v>-1</v>
      </c>
      <c r="M29" s="47"/>
      <c r="N29" s="47"/>
      <c r="O29" s="36">
        <v>18</v>
      </c>
      <c r="P29" s="37" t="s">
        <v>82</v>
      </c>
      <c r="Q29" s="38">
        <v>2439</v>
      </c>
      <c r="R29" s="39">
        <v>1.9624092818177428E-2</v>
      </c>
      <c r="S29" s="38">
        <v>1868</v>
      </c>
      <c r="T29" s="39">
        <v>1.7217700681149938E-2</v>
      </c>
      <c r="U29" s="40">
        <v>0.30567451820128477</v>
      </c>
      <c r="V29" s="53">
        <v>1</v>
      </c>
    </row>
    <row r="30" spans="2:22" ht="14.55" customHeight="1" thickBot="1" x14ac:dyDescent="0.3">
      <c r="B30" s="31">
        <v>19</v>
      </c>
      <c r="C30" s="32" t="s">
        <v>21</v>
      </c>
      <c r="D30" s="33">
        <v>324</v>
      </c>
      <c r="E30" s="34">
        <v>1.7712661272687513E-2</v>
      </c>
      <c r="F30" s="33">
        <v>292</v>
      </c>
      <c r="G30" s="34">
        <v>1.9363395225464191E-2</v>
      </c>
      <c r="H30" s="35">
        <v>0.1095890410958904</v>
      </c>
      <c r="I30" s="52">
        <v>-2</v>
      </c>
      <c r="J30" s="33">
        <v>295</v>
      </c>
      <c r="K30" s="35">
        <v>9.8305084745762716E-2</v>
      </c>
      <c r="L30" s="52">
        <v>1</v>
      </c>
      <c r="O30" s="31">
        <v>19</v>
      </c>
      <c r="P30" s="32" t="s">
        <v>100</v>
      </c>
      <c r="Q30" s="33">
        <v>2156</v>
      </c>
      <c r="R30" s="34">
        <v>1.7347086558421706E-2</v>
      </c>
      <c r="S30" s="33">
        <v>592</v>
      </c>
      <c r="T30" s="34">
        <v>5.4565732351395946E-3</v>
      </c>
      <c r="U30" s="35">
        <v>2.6418918918918921</v>
      </c>
      <c r="V30" s="52">
        <v>10</v>
      </c>
    </row>
    <row r="31" spans="2:22" ht="14.55" customHeight="1" thickBot="1" x14ac:dyDescent="0.3">
      <c r="B31" s="36">
        <v>20</v>
      </c>
      <c r="C31" s="37" t="s">
        <v>96</v>
      </c>
      <c r="D31" s="38">
        <v>301</v>
      </c>
      <c r="E31" s="39">
        <v>1.6455280997157228E-2</v>
      </c>
      <c r="F31" s="38">
        <v>330</v>
      </c>
      <c r="G31" s="39">
        <v>2.1883289124668436E-2</v>
      </c>
      <c r="H31" s="40">
        <v>-8.787878787878789E-2</v>
      </c>
      <c r="I31" s="53">
        <v>-6</v>
      </c>
      <c r="J31" s="38">
        <v>403</v>
      </c>
      <c r="K31" s="40">
        <v>-0.25310173697270466</v>
      </c>
      <c r="L31" s="53">
        <v>-7</v>
      </c>
      <c r="O31" s="36">
        <v>20</v>
      </c>
      <c r="P31" s="37" t="s">
        <v>16</v>
      </c>
      <c r="Q31" s="38">
        <v>2139</v>
      </c>
      <c r="R31" s="39">
        <v>1.721030526366606E-2</v>
      </c>
      <c r="S31" s="38">
        <v>2131</v>
      </c>
      <c r="T31" s="39">
        <v>1.9641820209598777E-2</v>
      </c>
      <c r="U31" s="40">
        <v>3.7541060534960202E-3</v>
      </c>
      <c r="V31" s="53">
        <v>-4</v>
      </c>
    </row>
    <row r="32" spans="2:22" ht="14.55" customHeight="1" thickBot="1" x14ac:dyDescent="0.3">
      <c r="B32" s="72" t="s">
        <v>40</v>
      </c>
      <c r="C32" s="73"/>
      <c r="D32" s="41">
        <f>SUM(D12:D31)</f>
        <v>15452</v>
      </c>
      <c r="E32" s="42">
        <f>D32/D34</f>
        <v>0.84474087032582545</v>
      </c>
      <c r="F32" s="41">
        <f>SUM(F12:F31)</f>
        <v>12702</v>
      </c>
      <c r="G32" s="42">
        <f>F32/F34</f>
        <v>0.84230769230769231</v>
      </c>
      <c r="H32" s="43">
        <f>D32/F32-1</f>
        <v>0.21650133837190988</v>
      </c>
      <c r="I32" s="54"/>
      <c r="J32" s="41">
        <f>SUM(J12:J31)</f>
        <v>15005</v>
      </c>
      <c r="K32" s="42">
        <f>D32/J32-1</f>
        <v>2.9790069976674438E-2</v>
      </c>
      <c r="L32" s="41"/>
      <c r="O32" s="72" t="s">
        <v>40</v>
      </c>
      <c r="P32" s="73"/>
      <c r="Q32" s="41">
        <f>SUM(Q12:Q31)</f>
        <v>104190</v>
      </c>
      <c r="R32" s="42">
        <f>Q32/Q34</f>
        <v>0.83830841768179842</v>
      </c>
      <c r="S32" s="41">
        <f>SUM(S12:S31)</f>
        <v>91048</v>
      </c>
      <c r="T32" s="42">
        <f>S32/S34</f>
        <v>0.83920621606923951</v>
      </c>
      <c r="U32" s="43">
        <f>Q32/S32-1</f>
        <v>0.14434144627009937</v>
      </c>
      <c r="V32" s="54"/>
    </row>
    <row r="33" spans="2:23" ht="14.55" customHeight="1" thickBot="1" x14ac:dyDescent="0.3">
      <c r="B33" s="72" t="s">
        <v>12</v>
      </c>
      <c r="C33" s="73"/>
      <c r="D33" s="41">
        <f>D34-SUM(D12:D31)</f>
        <v>2840</v>
      </c>
      <c r="E33" s="42">
        <f>D33/D34</f>
        <v>0.15525912967417449</v>
      </c>
      <c r="F33" s="41">
        <f>F34-SUM(F12:F31)</f>
        <v>2378</v>
      </c>
      <c r="G33" s="42">
        <f>F33/F34</f>
        <v>0.15769230769230769</v>
      </c>
      <c r="H33" s="43">
        <f>D33/F33-1</f>
        <v>0.19428090832632461</v>
      </c>
      <c r="I33" s="54"/>
      <c r="J33" s="41">
        <f>J34-SUM(J12:J31)</f>
        <v>2985</v>
      </c>
      <c r="K33" s="42">
        <f>D33/J33-1</f>
        <v>-4.8576214405360085E-2</v>
      </c>
      <c r="L33" s="41"/>
      <c r="O33" s="72" t="s">
        <v>12</v>
      </c>
      <c r="P33" s="73"/>
      <c r="Q33" s="41">
        <f>Q34-SUM(Q12:Q31)</f>
        <v>20096</v>
      </c>
      <c r="R33" s="42">
        <f>Q33/Q34</f>
        <v>0.16169158231820158</v>
      </c>
      <c r="S33" s="41">
        <f>S34-SUM(S12:S31)</f>
        <v>17445</v>
      </c>
      <c r="T33" s="42">
        <f>S33/S34</f>
        <v>0.16079378393076052</v>
      </c>
      <c r="U33" s="43">
        <f>Q33/S33-1</f>
        <v>0.15196331327027801</v>
      </c>
      <c r="V33" s="54"/>
    </row>
    <row r="34" spans="2:23" ht="14.55" customHeight="1" thickBot="1" x14ac:dyDescent="0.3">
      <c r="B34" s="70" t="s">
        <v>34</v>
      </c>
      <c r="C34" s="71"/>
      <c r="D34" s="44">
        <v>18292</v>
      </c>
      <c r="E34" s="45">
        <v>1</v>
      </c>
      <c r="F34" s="44">
        <v>15080</v>
      </c>
      <c r="G34" s="45">
        <v>0.98362068965517246</v>
      </c>
      <c r="H34" s="46">
        <v>0.21299734748010613</v>
      </c>
      <c r="I34" s="56"/>
      <c r="J34" s="44">
        <v>17990</v>
      </c>
      <c r="K34" s="46">
        <v>1.6787103946636961E-2</v>
      </c>
      <c r="L34" s="44"/>
      <c r="M34" s="47"/>
      <c r="N34" s="47"/>
      <c r="O34" s="70" t="s">
        <v>34</v>
      </c>
      <c r="P34" s="71"/>
      <c r="Q34" s="44">
        <v>124286</v>
      </c>
      <c r="R34" s="45">
        <v>1</v>
      </c>
      <c r="S34" s="44">
        <v>108493</v>
      </c>
      <c r="T34" s="45">
        <v>1</v>
      </c>
      <c r="U34" s="46">
        <v>0.14556699510567506</v>
      </c>
      <c r="V34" s="56"/>
    </row>
    <row r="35" spans="2:23" ht="14.55" customHeight="1" x14ac:dyDescent="0.25">
      <c r="B35" s="48" t="s">
        <v>68</v>
      </c>
      <c r="O35" s="48" t="s">
        <v>68</v>
      </c>
    </row>
    <row r="36" spans="2:23" x14ac:dyDescent="0.25">
      <c r="B36" s="49" t="s">
        <v>67</v>
      </c>
      <c r="O36" s="49" t="s">
        <v>67</v>
      </c>
    </row>
    <row r="38" spans="2:23" x14ac:dyDescent="0.25">
      <c r="W38" s="4"/>
    </row>
    <row r="39" spans="2:23" ht="15" customHeight="1" x14ac:dyDescent="0.25">
      <c r="O39" s="102" t="s">
        <v>128</v>
      </c>
      <c r="P39" s="102"/>
      <c r="Q39" s="102"/>
      <c r="R39" s="102"/>
      <c r="S39" s="102"/>
      <c r="T39" s="102"/>
      <c r="U39" s="102"/>
      <c r="V39" s="102"/>
    </row>
    <row r="40" spans="2:23" ht="15" customHeight="1" x14ac:dyDescent="0.25">
      <c r="B40" s="91" t="s">
        <v>191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47"/>
      <c r="N40" s="50"/>
      <c r="O40" s="102"/>
      <c r="P40" s="102"/>
      <c r="Q40" s="102"/>
      <c r="R40" s="102"/>
      <c r="S40" s="102"/>
      <c r="T40" s="102"/>
      <c r="U40" s="102"/>
      <c r="V40" s="102"/>
    </row>
    <row r="41" spans="2:23" x14ac:dyDescent="0.25">
      <c r="B41" s="100" t="s">
        <v>192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7"/>
      <c r="N41" s="50"/>
      <c r="O41" s="100" t="s">
        <v>129</v>
      </c>
      <c r="P41" s="100"/>
      <c r="Q41" s="100"/>
      <c r="R41" s="100"/>
      <c r="S41" s="100"/>
      <c r="T41" s="100"/>
      <c r="U41" s="100"/>
      <c r="V41" s="100"/>
    </row>
    <row r="42" spans="2:23" ht="15" customHeight="1" thickBot="1" x14ac:dyDescent="0.3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3" x14ac:dyDescent="0.25">
      <c r="B43" s="74" t="s">
        <v>0</v>
      </c>
      <c r="C43" s="76" t="s">
        <v>39</v>
      </c>
      <c r="D43" s="78" t="s">
        <v>172</v>
      </c>
      <c r="E43" s="79"/>
      <c r="F43" s="79"/>
      <c r="G43" s="79"/>
      <c r="H43" s="79"/>
      <c r="I43" s="80"/>
      <c r="J43" s="78" t="s">
        <v>156</v>
      </c>
      <c r="K43" s="79"/>
      <c r="L43" s="80"/>
      <c r="M43" s="47"/>
      <c r="N43" s="47"/>
      <c r="O43" s="74" t="s">
        <v>0</v>
      </c>
      <c r="P43" s="76" t="s">
        <v>39</v>
      </c>
      <c r="Q43" s="78" t="s">
        <v>178</v>
      </c>
      <c r="R43" s="79"/>
      <c r="S43" s="79"/>
      <c r="T43" s="79"/>
      <c r="U43" s="79"/>
      <c r="V43" s="80"/>
    </row>
    <row r="44" spans="2:23" ht="14.4" thickBot="1" x14ac:dyDescent="0.3">
      <c r="B44" s="75"/>
      <c r="C44" s="77"/>
      <c r="D44" s="96" t="s">
        <v>173</v>
      </c>
      <c r="E44" s="97"/>
      <c r="F44" s="97"/>
      <c r="G44" s="97"/>
      <c r="H44" s="97"/>
      <c r="I44" s="98"/>
      <c r="J44" s="96" t="s">
        <v>157</v>
      </c>
      <c r="K44" s="97"/>
      <c r="L44" s="98"/>
      <c r="M44" s="47"/>
      <c r="N44" s="47"/>
      <c r="O44" s="75"/>
      <c r="P44" s="77"/>
      <c r="Q44" s="96" t="s">
        <v>179</v>
      </c>
      <c r="R44" s="97"/>
      <c r="S44" s="97"/>
      <c r="T44" s="97"/>
      <c r="U44" s="97"/>
      <c r="V44" s="98"/>
    </row>
    <row r="45" spans="2:23" ht="15" customHeight="1" x14ac:dyDescent="0.25">
      <c r="B45" s="75"/>
      <c r="C45" s="77"/>
      <c r="D45" s="81">
        <v>2026</v>
      </c>
      <c r="E45" s="82"/>
      <c r="F45" s="81">
        <v>2025</v>
      </c>
      <c r="G45" s="82"/>
      <c r="H45" s="85" t="s">
        <v>5</v>
      </c>
      <c r="I45" s="85" t="s">
        <v>42</v>
      </c>
      <c r="J45" s="85">
        <v>2026</v>
      </c>
      <c r="K45" s="85" t="s">
        <v>174</v>
      </c>
      <c r="L45" s="87" t="s">
        <v>176</v>
      </c>
      <c r="M45" s="47"/>
      <c r="N45" s="47"/>
      <c r="O45" s="75"/>
      <c r="P45" s="77"/>
      <c r="Q45" s="81">
        <v>2026</v>
      </c>
      <c r="R45" s="82"/>
      <c r="S45" s="81">
        <v>2025</v>
      </c>
      <c r="T45" s="82"/>
      <c r="U45" s="85" t="s">
        <v>5</v>
      </c>
      <c r="V45" s="87" t="s">
        <v>63</v>
      </c>
    </row>
    <row r="46" spans="2:23" ht="15" customHeight="1" thickBot="1" x14ac:dyDescent="0.3">
      <c r="B46" s="89" t="s">
        <v>6</v>
      </c>
      <c r="C46" s="92" t="s">
        <v>39</v>
      </c>
      <c r="D46" s="83"/>
      <c r="E46" s="84"/>
      <c r="F46" s="83"/>
      <c r="G46" s="84"/>
      <c r="H46" s="86"/>
      <c r="I46" s="86"/>
      <c r="J46" s="86"/>
      <c r="K46" s="86"/>
      <c r="L46" s="88"/>
      <c r="M46" s="47"/>
      <c r="N46" s="47"/>
      <c r="O46" s="89" t="s">
        <v>6</v>
      </c>
      <c r="P46" s="92" t="s">
        <v>39</v>
      </c>
      <c r="Q46" s="83"/>
      <c r="R46" s="84"/>
      <c r="S46" s="83"/>
      <c r="T46" s="84"/>
      <c r="U46" s="86"/>
      <c r="V46" s="88"/>
    </row>
    <row r="47" spans="2:23" ht="15" customHeight="1" x14ac:dyDescent="0.25">
      <c r="B47" s="89"/>
      <c r="C47" s="92"/>
      <c r="D47" s="25" t="s">
        <v>8</v>
      </c>
      <c r="E47" s="26" t="s">
        <v>2</v>
      </c>
      <c r="F47" s="25" t="s">
        <v>8</v>
      </c>
      <c r="G47" s="26" t="s">
        <v>2</v>
      </c>
      <c r="H47" s="94" t="s">
        <v>9</v>
      </c>
      <c r="I47" s="94" t="s">
        <v>43</v>
      </c>
      <c r="J47" s="94" t="s">
        <v>8</v>
      </c>
      <c r="K47" s="94" t="s">
        <v>175</v>
      </c>
      <c r="L47" s="68" t="s">
        <v>177</v>
      </c>
      <c r="M47" s="47"/>
      <c r="N47" s="47"/>
      <c r="O47" s="89"/>
      <c r="P47" s="92"/>
      <c r="Q47" s="25" t="s">
        <v>8</v>
      </c>
      <c r="R47" s="26" t="s">
        <v>2</v>
      </c>
      <c r="S47" s="25" t="s">
        <v>8</v>
      </c>
      <c r="T47" s="26" t="s">
        <v>2</v>
      </c>
      <c r="U47" s="94" t="s">
        <v>9</v>
      </c>
      <c r="V47" s="68" t="s">
        <v>64</v>
      </c>
    </row>
    <row r="48" spans="2:23" ht="15" customHeight="1" thickBot="1" x14ac:dyDescent="0.3">
      <c r="B48" s="90"/>
      <c r="C48" s="93"/>
      <c r="D48" s="28" t="s">
        <v>10</v>
      </c>
      <c r="E48" s="29" t="s">
        <v>11</v>
      </c>
      <c r="F48" s="28" t="s">
        <v>10</v>
      </c>
      <c r="G48" s="29" t="s">
        <v>11</v>
      </c>
      <c r="H48" s="95"/>
      <c r="I48" s="95"/>
      <c r="J48" s="95" t="s">
        <v>10</v>
      </c>
      <c r="K48" s="95"/>
      <c r="L48" s="69"/>
      <c r="M48" s="47"/>
      <c r="N48" s="47"/>
      <c r="O48" s="90"/>
      <c r="P48" s="93"/>
      <c r="Q48" s="28" t="s">
        <v>10</v>
      </c>
      <c r="R48" s="29" t="s">
        <v>11</v>
      </c>
      <c r="S48" s="28" t="s">
        <v>10</v>
      </c>
      <c r="T48" s="29" t="s">
        <v>11</v>
      </c>
      <c r="U48" s="95"/>
      <c r="V48" s="69"/>
    </row>
    <row r="49" spans="2:22" ht="14.4" thickBot="1" x14ac:dyDescent="0.3">
      <c r="B49" s="31">
        <v>1</v>
      </c>
      <c r="C49" s="32" t="s">
        <v>38</v>
      </c>
      <c r="D49" s="33">
        <v>783</v>
      </c>
      <c r="E49" s="34">
        <v>4.2805598075661491E-2</v>
      </c>
      <c r="F49" s="33">
        <v>820</v>
      </c>
      <c r="G49" s="34">
        <v>5.4376657824933686E-2</v>
      </c>
      <c r="H49" s="35">
        <v>-4.5121951219512235E-2</v>
      </c>
      <c r="I49" s="52">
        <v>0</v>
      </c>
      <c r="J49" s="33">
        <v>807</v>
      </c>
      <c r="K49" s="35">
        <v>-2.9739776951672847E-2</v>
      </c>
      <c r="L49" s="52">
        <v>0</v>
      </c>
      <c r="M49" s="47"/>
      <c r="N49" s="47"/>
      <c r="O49" s="31">
        <v>1</v>
      </c>
      <c r="P49" s="32" t="s">
        <v>38</v>
      </c>
      <c r="Q49" s="33">
        <v>4799</v>
      </c>
      <c r="R49" s="34">
        <v>3.8612554913666865E-2</v>
      </c>
      <c r="S49" s="33">
        <v>4708</v>
      </c>
      <c r="T49" s="34">
        <v>4.3394504714589881E-2</v>
      </c>
      <c r="U49" s="35">
        <v>1.9328802039082493E-2</v>
      </c>
      <c r="V49" s="52">
        <v>0</v>
      </c>
    </row>
    <row r="50" spans="2:22" ht="14.4" thickBot="1" x14ac:dyDescent="0.3">
      <c r="B50" s="36">
        <v>2</v>
      </c>
      <c r="C50" s="37" t="s">
        <v>36</v>
      </c>
      <c r="D50" s="38">
        <v>649</v>
      </c>
      <c r="E50" s="39">
        <v>3.5479991253006778E-2</v>
      </c>
      <c r="F50" s="38">
        <v>369</v>
      </c>
      <c r="G50" s="39">
        <v>2.4469496021220158E-2</v>
      </c>
      <c r="H50" s="40">
        <v>0.75880758807588067</v>
      </c>
      <c r="I50" s="53">
        <v>5</v>
      </c>
      <c r="J50" s="38">
        <v>456</v>
      </c>
      <c r="K50" s="40">
        <v>0.42324561403508776</v>
      </c>
      <c r="L50" s="53">
        <v>3</v>
      </c>
      <c r="M50" s="47"/>
      <c r="N50" s="47"/>
      <c r="O50" s="36">
        <v>2</v>
      </c>
      <c r="P50" s="37" t="s">
        <v>54</v>
      </c>
      <c r="Q50" s="38">
        <v>3838</v>
      </c>
      <c r="R50" s="39">
        <v>3.0880388780715445E-2</v>
      </c>
      <c r="S50" s="38">
        <v>4467</v>
      </c>
      <c r="T50" s="39">
        <v>4.1173163245555013E-2</v>
      </c>
      <c r="U50" s="40">
        <v>-0.14081038728453099</v>
      </c>
      <c r="V50" s="53">
        <v>0</v>
      </c>
    </row>
    <row r="51" spans="2:22" ht="14.4" thickBot="1" x14ac:dyDescent="0.3">
      <c r="B51" s="31">
        <v>3</v>
      </c>
      <c r="C51" s="32" t="s">
        <v>166</v>
      </c>
      <c r="D51" s="33">
        <v>558</v>
      </c>
      <c r="E51" s="34">
        <v>3.0505138858517383E-2</v>
      </c>
      <c r="F51" s="33">
        <v>64</v>
      </c>
      <c r="G51" s="34">
        <v>4.2440318302387264E-3</v>
      </c>
      <c r="H51" s="35">
        <v>7.71875</v>
      </c>
      <c r="I51" s="52">
        <v>59</v>
      </c>
      <c r="J51" s="33">
        <v>346</v>
      </c>
      <c r="K51" s="35">
        <v>0.61271676300578037</v>
      </c>
      <c r="L51" s="52">
        <v>7</v>
      </c>
      <c r="M51" s="47"/>
      <c r="N51" s="47"/>
      <c r="O51" s="31">
        <v>3</v>
      </c>
      <c r="P51" s="32" t="s">
        <v>46</v>
      </c>
      <c r="Q51" s="33">
        <v>3827</v>
      </c>
      <c r="R51" s="34">
        <v>3.0791883237050031E-2</v>
      </c>
      <c r="S51" s="33">
        <v>2314</v>
      </c>
      <c r="T51" s="34">
        <v>2.1328564976542265E-2</v>
      </c>
      <c r="U51" s="35">
        <v>0.65384615384615374</v>
      </c>
      <c r="V51" s="52">
        <v>4</v>
      </c>
    </row>
    <row r="52" spans="2:22" ht="14.4" thickBot="1" x14ac:dyDescent="0.3">
      <c r="B52" s="36">
        <v>4</v>
      </c>
      <c r="C52" s="37" t="s">
        <v>97</v>
      </c>
      <c r="D52" s="38">
        <v>556</v>
      </c>
      <c r="E52" s="39">
        <v>3.0395801443253882E-2</v>
      </c>
      <c r="F52" s="38">
        <v>424</v>
      </c>
      <c r="G52" s="39">
        <v>2.8116710875331564E-2</v>
      </c>
      <c r="H52" s="40">
        <v>0.31132075471698117</v>
      </c>
      <c r="I52" s="53">
        <v>1</v>
      </c>
      <c r="J52" s="38">
        <v>434</v>
      </c>
      <c r="K52" s="40">
        <v>0.28110599078341014</v>
      </c>
      <c r="L52" s="53">
        <v>2</v>
      </c>
      <c r="M52" s="47"/>
      <c r="N52" s="47"/>
      <c r="O52" s="36">
        <v>4</v>
      </c>
      <c r="P52" s="37" t="s">
        <v>70</v>
      </c>
      <c r="Q52" s="38">
        <v>3697</v>
      </c>
      <c r="R52" s="39">
        <v>2.9745908630095103E-2</v>
      </c>
      <c r="S52" s="38">
        <v>3893</v>
      </c>
      <c r="T52" s="39">
        <v>3.5882499331754122E-2</v>
      </c>
      <c r="U52" s="40">
        <v>-5.0346776265091209E-2</v>
      </c>
      <c r="V52" s="53">
        <v>-1</v>
      </c>
    </row>
    <row r="53" spans="2:22" ht="14.4" thickBot="1" x14ac:dyDescent="0.3">
      <c r="B53" s="31">
        <v>5</v>
      </c>
      <c r="C53" s="32" t="s">
        <v>46</v>
      </c>
      <c r="D53" s="33">
        <v>484</v>
      </c>
      <c r="E53" s="34">
        <v>2.6459654493767769E-2</v>
      </c>
      <c r="F53" s="33">
        <v>332</v>
      </c>
      <c r="G53" s="34">
        <v>2.2015915119363395E-2</v>
      </c>
      <c r="H53" s="35">
        <v>0.45783132530120474</v>
      </c>
      <c r="I53" s="52">
        <v>4</v>
      </c>
      <c r="J53" s="33">
        <v>461</v>
      </c>
      <c r="K53" s="35">
        <v>4.9891540130151846E-2</v>
      </c>
      <c r="L53" s="52">
        <v>-1</v>
      </c>
      <c r="M53" s="47"/>
      <c r="N53" s="47"/>
      <c r="O53" s="31">
        <v>5</v>
      </c>
      <c r="P53" s="32" t="s">
        <v>97</v>
      </c>
      <c r="Q53" s="33">
        <v>3126</v>
      </c>
      <c r="R53" s="34">
        <v>2.5151666318008463E-2</v>
      </c>
      <c r="S53" s="33">
        <v>2103</v>
      </c>
      <c r="T53" s="34">
        <v>1.9383739043071904E-2</v>
      </c>
      <c r="U53" s="35">
        <v>0.48644793152639076</v>
      </c>
      <c r="V53" s="52">
        <v>6</v>
      </c>
    </row>
    <row r="54" spans="2:22" ht="14.4" thickBot="1" x14ac:dyDescent="0.3">
      <c r="B54" s="36">
        <v>6</v>
      </c>
      <c r="C54" s="37" t="s">
        <v>70</v>
      </c>
      <c r="D54" s="38">
        <v>462</v>
      </c>
      <c r="E54" s="39">
        <v>2.5256942925869233E-2</v>
      </c>
      <c r="F54" s="38">
        <v>772</v>
      </c>
      <c r="G54" s="39">
        <v>5.1193633952254639E-2</v>
      </c>
      <c r="H54" s="40">
        <v>-0.4015544041450777</v>
      </c>
      <c r="I54" s="53">
        <v>-4</v>
      </c>
      <c r="J54" s="38">
        <v>431</v>
      </c>
      <c r="K54" s="40">
        <v>7.1925754060324865E-2</v>
      </c>
      <c r="L54" s="53">
        <v>1</v>
      </c>
      <c r="M54" s="47"/>
      <c r="N54" s="47"/>
      <c r="O54" s="36">
        <v>6</v>
      </c>
      <c r="P54" s="37" t="s">
        <v>36</v>
      </c>
      <c r="Q54" s="38">
        <v>3089</v>
      </c>
      <c r="R54" s="39">
        <v>2.4853965852952062E-2</v>
      </c>
      <c r="S54" s="38">
        <v>2904</v>
      </c>
      <c r="T54" s="39">
        <v>2.6766703842644225E-2</v>
      </c>
      <c r="U54" s="40">
        <v>6.3705234159779689E-2</v>
      </c>
      <c r="V54" s="53">
        <v>-1</v>
      </c>
    </row>
    <row r="55" spans="2:22" ht="14.4" thickBot="1" x14ac:dyDescent="0.3">
      <c r="B55" s="31">
        <v>7</v>
      </c>
      <c r="C55" s="32" t="s">
        <v>65</v>
      </c>
      <c r="D55" s="33">
        <v>450</v>
      </c>
      <c r="E55" s="34">
        <v>2.4600918434288212E-2</v>
      </c>
      <c r="F55" s="33">
        <v>705</v>
      </c>
      <c r="G55" s="34">
        <v>4.6750663129973474E-2</v>
      </c>
      <c r="H55" s="35">
        <v>-0.36170212765957444</v>
      </c>
      <c r="I55" s="52">
        <v>-4</v>
      </c>
      <c r="J55" s="33">
        <v>425</v>
      </c>
      <c r="K55" s="35">
        <v>5.8823529411764719E-2</v>
      </c>
      <c r="L55" s="52">
        <v>1</v>
      </c>
      <c r="M55" s="47"/>
      <c r="N55" s="47"/>
      <c r="O55" s="31">
        <v>7</v>
      </c>
      <c r="P55" s="32" t="s">
        <v>88</v>
      </c>
      <c r="Q55" s="33">
        <v>3027</v>
      </c>
      <c r="R55" s="34">
        <v>2.4355116425019713E-2</v>
      </c>
      <c r="S55" s="33">
        <v>2320</v>
      </c>
      <c r="T55" s="34">
        <v>2.1383868083655166E-2</v>
      </c>
      <c r="U55" s="35">
        <v>0.30474137931034484</v>
      </c>
      <c r="V55" s="52">
        <v>-1</v>
      </c>
    </row>
    <row r="56" spans="2:22" ht="14.4" thickBot="1" x14ac:dyDescent="0.3">
      <c r="B56" s="36">
        <v>8</v>
      </c>
      <c r="C56" s="37" t="s">
        <v>54</v>
      </c>
      <c r="D56" s="38">
        <v>423</v>
      </c>
      <c r="E56" s="39">
        <v>2.3124863328230921E-2</v>
      </c>
      <c r="F56" s="38">
        <v>510</v>
      </c>
      <c r="G56" s="39">
        <v>3.3819628647214856E-2</v>
      </c>
      <c r="H56" s="40">
        <v>-0.1705882352941176</v>
      </c>
      <c r="I56" s="53">
        <v>-4</v>
      </c>
      <c r="J56" s="38">
        <v>350</v>
      </c>
      <c r="K56" s="40">
        <v>0.20857142857142863</v>
      </c>
      <c r="L56" s="53">
        <v>1</v>
      </c>
      <c r="M56" s="47"/>
      <c r="N56" s="47"/>
      <c r="O56" s="36">
        <v>8</v>
      </c>
      <c r="P56" s="37" t="s">
        <v>65</v>
      </c>
      <c r="Q56" s="38">
        <v>2989</v>
      </c>
      <c r="R56" s="39">
        <v>2.4049370001448273E-2</v>
      </c>
      <c r="S56" s="38">
        <v>3659</v>
      </c>
      <c r="T56" s="39">
        <v>3.3725678154350971E-2</v>
      </c>
      <c r="U56" s="40">
        <v>-0.18311013938234488</v>
      </c>
      <c r="V56" s="53">
        <v>-4</v>
      </c>
    </row>
    <row r="57" spans="2:22" ht="14.4" thickBot="1" x14ac:dyDescent="0.3">
      <c r="B57" s="31">
        <v>9</v>
      </c>
      <c r="C57" s="32" t="s">
        <v>69</v>
      </c>
      <c r="D57" s="33">
        <v>421</v>
      </c>
      <c r="E57" s="34">
        <v>2.3015525912967419E-2</v>
      </c>
      <c r="F57" s="33">
        <v>301</v>
      </c>
      <c r="G57" s="34">
        <v>1.9960212201591512E-2</v>
      </c>
      <c r="H57" s="35">
        <v>0.3986710963455149</v>
      </c>
      <c r="I57" s="52">
        <v>2</v>
      </c>
      <c r="J57" s="33">
        <v>507</v>
      </c>
      <c r="K57" s="35">
        <v>-0.16962524654832345</v>
      </c>
      <c r="L57" s="52">
        <v>-7</v>
      </c>
      <c r="M57" s="47"/>
      <c r="N57" s="47"/>
      <c r="O57" s="31">
        <v>9</v>
      </c>
      <c r="P57" s="32" t="s">
        <v>69</v>
      </c>
      <c r="Q57" s="33">
        <v>2518</v>
      </c>
      <c r="R57" s="34">
        <v>2.0259723540865422E-2</v>
      </c>
      <c r="S57" s="33">
        <v>2179</v>
      </c>
      <c r="T57" s="34">
        <v>2.0084245066501985E-2</v>
      </c>
      <c r="U57" s="35">
        <v>0.15557595227168419</v>
      </c>
      <c r="V57" s="52">
        <v>1</v>
      </c>
    </row>
    <row r="58" spans="2:22" ht="14.4" thickBot="1" x14ac:dyDescent="0.3">
      <c r="B58" s="36">
        <v>10</v>
      </c>
      <c r="C58" s="37" t="s">
        <v>88</v>
      </c>
      <c r="D58" s="38">
        <v>348</v>
      </c>
      <c r="E58" s="39">
        <v>1.902471025584955E-2</v>
      </c>
      <c r="F58" s="38">
        <v>341</v>
      </c>
      <c r="G58" s="39">
        <v>2.2612732095490716E-2</v>
      </c>
      <c r="H58" s="40">
        <v>2.0527859237536639E-2</v>
      </c>
      <c r="I58" s="53">
        <v>-2</v>
      </c>
      <c r="J58" s="38">
        <v>489</v>
      </c>
      <c r="K58" s="40">
        <v>-0.28834355828220859</v>
      </c>
      <c r="L58" s="53">
        <v>-7</v>
      </c>
      <c r="M58" s="47"/>
      <c r="N58" s="47"/>
      <c r="O58" s="36">
        <v>10</v>
      </c>
      <c r="P58" s="37" t="s">
        <v>164</v>
      </c>
      <c r="Q58" s="38">
        <v>2484</v>
      </c>
      <c r="R58" s="39">
        <v>1.9986160951354134E-2</v>
      </c>
      <c r="S58" s="38">
        <v>1977</v>
      </c>
      <c r="T58" s="39">
        <v>1.8222373793700977E-2</v>
      </c>
      <c r="U58" s="40">
        <v>0.25644916540212437</v>
      </c>
      <c r="V58" s="53">
        <v>3</v>
      </c>
    </row>
    <row r="59" spans="2:22" ht="14.4" thickBot="1" x14ac:dyDescent="0.3">
      <c r="B59" s="31">
        <v>11</v>
      </c>
      <c r="C59" s="32" t="s">
        <v>90</v>
      </c>
      <c r="D59" s="33">
        <v>313</v>
      </c>
      <c r="E59" s="34">
        <v>1.7111305488738245E-2</v>
      </c>
      <c r="F59" s="33">
        <v>378</v>
      </c>
      <c r="G59" s="34">
        <v>2.5066312997347479E-2</v>
      </c>
      <c r="H59" s="35">
        <v>-0.17195767195767198</v>
      </c>
      <c r="I59" s="52">
        <v>-5</v>
      </c>
      <c r="J59" s="33">
        <v>291</v>
      </c>
      <c r="K59" s="35">
        <v>7.5601374570446689E-2</v>
      </c>
      <c r="L59" s="52">
        <v>5</v>
      </c>
      <c r="M59" s="47"/>
      <c r="N59" s="47"/>
      <c r="O59" s="31">
        <v>11</v>
      </c>
      <c r="P59" s="32" t="s">
        <v>98</v>
      </c>
      <c r="Q59" s="33">
        <v>2142</v>
      </c>
      <c r="R59" s="34">
        <v>1.7234443139211176E-2</v>
      </c>
      <c r="S59" s="33">
        <v>1450</v>
      </c>
      <c r="T59" s="34">
        <v>1.3364917552284479E-2</v>
      </c>
      <c r="U59" s="35">
        <v>0.47724137931034494</v>
      </c>
      <c r="V59" s="52">
        <v>9</v>
      </c>
    </row>
    <row r="60" spans="2:22" ht="14.4" thickBot="1" x14ac:dyDescent="0.3">
      <c r="B60" s="36">
        <v>12</v>
      </c>
      <c r="C60" s="37" t="s">
        <v>193</v>
      </c>
      <c r="D60" s="38">
        <v>310</v>
      </c>
      <c r="E60" s="39">
        <v>1.694729936584299E-2</v>
      </c>
      <c r="F60" s="38">
        <v>149</v>
      </c>
      <c r="G60" s="39">
        <v>9.8806366047745359E-3</v>
      </c>
      <c r="H60" s="40">
        <v>1.0805369127516777</v>
      </c>
      <c r="I60" s="53">
        <v>15</v>
      </c>
      <c r="J60" s="38">
        <v>183</v>
      </c>
      <c r="K60" s="40">
        <v>0.69398907103825147</v>
      </c>
      <c r="L60" s="53">
        <v>18</v>
      </c>
      <c r="M60" s="47"/>
      <c r="N60" s="47"/>
      <c r="O60" s="36">
        <v>12</v>
      </c>
      <c r="P60" s="37" t="s">
        <v>61</v>
      </c>
      <c r="Q60" s="38">
        <v>2081</v>
      </c>
      <c r="R60" s="39">
        <v>1.6743639669793864E-2</v>
      </c>
      <c r="S60" s="38">
        <v>2278</v>
      </c>
      <c r="T60" s="39">
        <v>2.0996746333864856E-2</v>
      </c>
      <c r="U60" s="40">
        <v>-8.6479367866549639E-2</v>
      </c>
      <c r="V60" s="53">
        <v>-3</v>
      </c>
    </row>
    <row r="61" spans="2:22" ht="14.4" thickBot="1" x14ac:dyDescent="0.3">
      <c r="B61" s="31">
        <v>13</v>
      </c>
      <c r="C61" s="32" t="s">
        <v>132</v>
      </c>
      <c r="D61" s="33">
        <v>307</v>
      </c>
      <c r="E61" s="34">
        <v>1.6783293242947736E-2</v>
      </c>
      <c r="F61" s="33">
        <v>263</v>
      </c>
      <c r="G61" s="34">
        <v>1.7440318302387268E-2</v>
      </c>
      <c r="H61" s="35">
        <v>0.16730038022813698</v>
      </c>
      <c r="I61" s="52">
        <v>2</v>
      </c>
      <c r="J61" s="33">
        <v>271</v>
      </c>
      <c r="K61" s="35">
        <v>0.13284132841328411</v>
      </c>
      <c r="L61" s="52">
        <v>5</v>
      </c>
      <c r="M61" s="47"/>
      <c r="N61" s="47"/>
      <c r="O61" s="31">
        <v>13</v>
      </c>
      <c r="P61" s="32" t="s">
        <v>45</v>
      </c>
      <c r="Q61" s="33">
        <v>1981</v>
      </c>
      <c r="R61" s="34">
        <v>1.5939043818290075E-2</v>
      </c>
      <c r="S61" s="33">
        <v>1568</v>
      </c>
      <c r="T61" s="34">
        <v>1.4452545325504872E-2</v>
      </c>
      <c r="U61" s="35">
        <v>0.26339285714285721</v>
      </c>
      <c r="V61" s="52">
        <v>4</v>
      </c>
    </row>
    <row r="62" spans="2:22" ht="14.4" thickBot="1" x14ac:dyDescent="0.3">
      <c r="B62" s="36">
        <v>14</v>
      </c>
      <c r="C62" s="37" t="s">
        <v>167</v>
      </c>
      <c r="D62" s="38">
        <v>302</v>
      </c>
      <c r="E62" s="39">
        <v>1.650994970478898E-2</v>
      </c>
      <c r="F62" s="38">
        <v>0</v>
      </c>
      <c r="G62" s="39">
        <v>0</v>
      </c>
      <c r="H62" s="40"/>
      <c r="I62" s="53"/>
      <c r="J62" s="38">
        <v>294</v>
      </c>
      <c r="K62" s="40">
        <v>2.7210884353741527E-2</v>
      </c>
      <c r="L62" s="53">
        <v>0</v>
      </c>
      <c r="M62" s="47"/>
      <c r="N62" s="47"/>
      <c r="O62" s="36">
        <v>14</v>
      </c>
      <c r="P62" s="37" t="s">
        <v>85</v>
      </c>
      <c r="Q62" s="38">
        <v>1971</v>
      </c>
      <c r="R62" s="39">
        <v>1.5858584233139694E-2</v>
      </c>
      <c r="S62" s="38">
        <v>1706</v>
      </c>
      <c r="T62" s="39">
        <v>1.5724516789101601E-2</v>
      </c>
      <c r="U62" s="40">
        <v>0.15533411488862847</v>
      </c>
      <c r="V62" s="53">
        <v>2</v>
      </c>
    </row>
    <row r="63" spans="2:22" ht="14.4" thickBot="1" x14ac:dyDescent="0.3">
      <c r="B63" s="31">
        <v>15</v>
      </c>
      <c r="C63" s="32" t="s">
        <v>125</v>
      </c>
      <c r="D63" s="33">
        <v>301</v>
      </c>
      <c r="E63" s="34">
        <v>1.6455280997157228E-2</v>
      </c>
      <c r="F63" s="33">
        <v>254</v>
      </c>
      <c r="G63" s="34">
        <v>1.6843501326259946E-2</v>
      </c>
      <c r="H63" s="35">
        <v>0.18503937007874005</v>
      </c>
      <c r="I63" s="52">
        <v>1</v>
      </c>
      <c r="J63" s="33">
        <v>252</v>
      </c>
      <c r="K63" s="35">
        <v>0.19444444444444442</v>
      </c>
      <c r="L63" s="52">
        <v>5</v>
      </c>
      <c r="M63" s="47"/>
      <c r="N63" s="47"/>
      <c r="O63" s="31">
        <v>15</v>
      </c>
      <c r="P63" s="32" t="s">
        <v>80</v>
      </c>
      <c r="Q63" s="33">
        <v>1830</v>
      </c>
      <c r="R63" s="34">
        <v>1.4724104082519351E-2</v>
      </c>
      <c r="S63" s="33">
        <v>2304</v>
      </c>
      <c r="T63" s="34">
        <v>2.1236393131354097E-2</v>
      </c>
      <c r="U63" s="35">
        <v>-0.20572916666666663</v>
      </c>
      <c r="V63" s="52">
        <v>-7</v>
      </c>
    </row>
    <row r="64" spans="2:22" ht="14.4" thickBot="1" x14ac:dyDescent="0.3">
      <c r="B64" s="36">
        <v>16</v>
      </c>
      <c r="C64" s="37" t="s">
        <v>80</v>
      </c>
      <c r="D64" s="38">
        <v>292</v>
      </c>
      <c r="E64" s="39">
        <v>1.5963262628471461E-2</v>
      </c>
      <c r="F64" s="38">
        <v>279</v>
      </c>
      <c r="G64" s="39">
        <v>1.8501326259946948E-2</v>
      </c>
      <c r="H64" s="40">
        <v>4.6594982078853153E-2</v>
      </c>
      <c r="I64" s="53">
        <v>-3</v>
      </c>
      <c r="J64" s="38">
        <v>292</v>
      </c>
      <c r="K64" s="40">
        <v>0</v>
      </c>
      <c r="L64" s="53">
        <v>-1</v>
      </c>
      <c r="M64" s="47"/>
      <c r="N64" s="47"/>
      <c r="O64" s="36">
        <v>16</v>
      </c>
      <c r="P64" s="37" t="s">
        <v>132</v>
      </c>
      <c r="Q64" s="38">
        <v>1800</v>
      </c>
      <c r="R64" s="39">
        <v>1.4482725327068213E-2</v>
      </c>
      <c r="S64" s="38">
        <v>767</v>
      </c>
      <c r="T64" s="39">
        <v>7.069580525932549E-3</v>
      </c>
      <c r="U64" s="40">
        <v>1.3468057366362451</v>
      </c>
      <c r="V64" s="53">
        <v>25</v>
      </c>
    </row>
    <row r="65" spans="2:22" ht="14.4" thickBot="1" x14ac:dyDescent="0.3">
      <c r="B65" s="31">
        <v>17</v>
      </c>
      <c r="C65" s="32" t="s">
        <v>61</v>
      </c>
      <c r="D65" s="33">
        <v>286</v>
      </c>
      <c r="E65" s="34">
        <v>1.5635250382680953E-2</v>
      </c>
      <c r="F65" s="33">
        <v>235</v>
      </c>
      <c r="G65" s="34">
        <v>1.5583554376657824E-2</v>
      </c>
      <c r="H65" s="35">
        <v>0.21702127659574466</v>
      </c>
      <c r="I65" s="52">
        <v>1</v>
      </c>
      <c r="J65" s="33">
        <v>344</v>
      </c>
      <c r="K65" s="35">
        <v>-0.16860465116279066</v>
      </c>
      <c r="L65" s="52">
        <v>-6</v>
      </c>
      <c r="M65" s="47"/>
      <c r="N65" s="47"/>
      <c r="O65" s="31">
        <v>17</v>
      </c>
      <c r="P65" s="32" t="s">
        <v>90</v>
      </c>
      <c r="Q65" s="33">
        <v>1785</v>
      </c>
      <c r="R65" s="34">
        <v>1.4362035949342645E-2</v>
      </c>
      <c r="S65" s="33">
        <v>1751</v>
      </c>
      <c r="T65" s="34">
        <v>1.6139290092448362E-2</v>
      </c>
      <c r="U65" s="35">
        <v>1.9417475728155331E-2</v>
      </c>
      <c r="V65" s="52">
        <v>-2</v>
      </c>
    </row>
    <row r="66" spans="2:22" ht="14.4" thickBot="1" x14ac:dyDescent="0.3">
      <c r="B66" s="36">
        <v>18</v>
      </c>
      <c r="C66" s="37" t="s">
        <v>194</v>
      </c>
      <c r="D66" s="38">
        <v>267</v>
      </c>
      <c r="E66" s="39">
        <v>1.4596544937677673E-2</v>
      </c>
      <c r="F66" s="38">
        <v>153</v>
      </c>
      <c r="G66" s="39">
        <v>1.0145888594164456E-2</v>
      </c>
      <c r="H66" s="40">
        <v>0.74509803921568629</v>
      </c>
      <c r="I66" s="53">
        <v>7</v>
      </c>
      <c r="J66" s="38">
        <v>72</v>
      </c>
      <c r="K66" s="40">
        <v>2.7083333333333335</v>
      </c>
      <c r="L66" s="53">
        <v>51</v>
      </c>
      <c r="M66" s="47"/>
      <c r="N66" s="47"/>
      <c r="O66" s="36">
        <v>18</v>
      </c>
      <c r="P66" s="37" t="s">
        <v>37</v>
      </c>
      <c r="Q66" s="38">
        <v>1778</v>
      </c>
      <c r="R66" s="39">
        <v>1.430571423973738E-2</v>
      </c>
      <c r="S66" s="38">
        <v>1998</v>
      </c>
      <c r="T66" s="39">
        <v>1.8415934668596132E-2</v>
      </c>
      <c r="U66" s="40">
        <v>-0.11011011011011007</v>
      </c>
      <c r="V66" s="53">
        <v>-6</v>
      </c>
    </row>
    <row r="67" spans="2:22" ht="14.4" thickBot="1" x14ac:dyDescent="0.3">
      <c r="B67" s="31">
        <v>19</v>
      </c>
      <c r="C67" s="32" t="s">
        <v>154</v>
      </c>
      <c r="D67" s="33">
        <v>239</v>
      </c>
      <c r="E67" s="34">
        <v>1.3065821123988628E-2</v>
      </c>
      <c r="F67" s="33">
        <v>164</v>
      </c>
      <c r="G67" s="34">
        <v>1.0875331564986738E-2</v>
      </c>
      <c r="H67" s="35">
        <v>0.45731707317073167</v>
      </c>
      <c r="I67" s="52">
        <v>5</v>
      </c>
      <c r="J67" s="33">
        <v>255</v>
      </c>
      <c r="K67" s="35">
        <v>-6.2745098039215685E-2</v>
      </c>
      <c r="L67" s="52">
        <v>0</v>
      </c>
      <c r="O67" s="31">
        <v>19</v>
      </c>
      <c r="P67" s="32" t="s">
        <v>72</v>
      </c>
      <c r="Q67" s="33">
        <v>1695</v>
      </c>
      <c r="R67" s="34">
        <v>1.3637899682989235E-2</v>
      </c>
      <c r="S67" s="33">
        <v>1293</v>
      </c>
      <c r="T67" s="34">
        <v>1.1917819582830228E-2</v>
      </c>
      <c r="U67" s="35">
        <v>0.31090487238979114</v>
      </c>
      <c r="V67" s="52">
        <v>6</v>
      </c>
    </row>
    <row r="68" spans="2:22" ht="14.4" thickBot="1" x14ac:dyDescent="0.3">
      <c r="B68" s="36">
        <v>20</v>
      </c>
      <c r="C68" s="37" t="s">
        <v>165</v>
      </c>
      <c r="D68" s="38">
        <v>236</v>
      </c>
      <c r="E68" s="39">
        <v>1.2901815001093374E-2</v>
      </c>
      <c r="F68" s="38">
        <v>141</v>
      </c>
      <c r="G68" s="39">
        <v>9.3501326259946942E-3</v>
      </c>
      <c r="H68" s="40">
        <v>0.67375886524822692</v>
      </c>
      <c r="I68" s="53">
        <v>9</v>
      </c>
      <c r="J68" s="38">
        <v>221</v>
      </c>
      <c r="K68" s="40">
        <v>6.7873303167420795E-2</v>
      </c>
      <c r="L68" s="53">
        <v>4</v>
      </c>
      <c r="O68" s="36">
        <v>20</v>
      </c>
      <c r="P68" s="37" t="s">
        <v>193</v>
      </c>
      <c r="Q68" s="38">
        <v>1633</v>
      </c>
      <c r="R68" s="39">
        <v>1.3139050255056885E-2</v>
      </c>
      <c r="S68" s="38">
        <v>1439</v>
      </c>
      <c r="T68" s="39">
        <v>1.3263528522577494E-2</v>
      </c>
      <c r="U68" s="40">
        <v>0.13481584433634475</v>
      </c>
      <c r="V68" s="53">
        <v>1</v>
      </c>
    </row>
    <row r="69" spans="2:22" ht="14.4" thickBot="1" x14ac:dyDescent="0.3">
      <c r="B69" s="72" t="s">
        <v>40</v>
      </c>
      <c r="C69" s="73"/>
      <c r="D69" s="41">
        <f>SUM(D49:D68)</f>
        <v>7987</v>
      </c>
      <c r="E69" s="42">
        <f>D69/D71</f>
        <v>0.43663896785479989</v>
      </c>
      <c r="F69" s="41">
        <f>SUM(F49:F68)</f>
        <v>6654</v>
      </c>
      <c r="G69" s="42">
        <f>F69/F71</f>
        <v>0.44124668435013265</v>
      </c>
      <c r="H69" s="43">
        <f>D69/F69-1</f>
        <v>0.20033062819356773</v>
      </c>
      <c r="I69" s="54"/>
      <c r="J69" s="41">
        <f>SUM(J49:J68)</f>
        <v>7181</v>
      </c>
      <c r="K69" s="42">
        <f>D69/J69-1</f>
        <v>0.11224063500905168</v>
      </c>
      <c r="L69" s="41"/>
      <c r="O69" s="72" t="s">
        <v>40</v>
      </c>
      <c r="P69" s="73"/>
      <c r="Q69" s="41">
        <f>SUM(Q49:Q68)</f>
        <v>52090</v>
      </c>
      <c r="R69" s="42">
        <f>Q69/Q71</f>
        <v>0.41911397904832404</v>
      </c>
      <c r="S69" s="41">
        <f>SUM(S49:S68)</f>
        <v>47078</v>
      </c>
      <c r="T69" s="42">
        <f>S69/S71</f>
        <v>0.43392661277686118</v>
      </c>
      <c r="U69" s="43">
        <f>Q69/S69-1</f>
        <v>0.10646161689111677</v>
      </c>
      <c r="V69" s="54"/>
    </row>
    <row r="70" spans="2:22" ht="14.4" thickBot="1" x14ac:dyDescent="0.3">
      <c r="B70" s="72" t="s">
        <v>12</v>
      </c>
      <c r="C70" s="73"/>
      <c r="D70" s="41">
        <f>D71-SUM(D49:D68)</f>
        <v>10305</v>
      </c>
      <c r="E70" s="42">
        <f>D70/D71</f>
        <v>0.56336103214520006</v>
      </c>
      <c r="F70" s="41">
        <f>F71-SUM(F49:F68)</f>
        <v>8426</v>
      </c>
      <c r="G70" s="42">
        <f>F70/F71</f>
        <v>0.55875331564986741</v>
      </c>
      <c r="H70" s="43">
        <f>D70/F70-1</f>
        <v>0.22300023736055063</v>
      </c>
      <c r="I70" s="54"/>
      <c r="J70" s="41">
        <f>J71-SUM(J49:J68)</f>
        <v>10809</v>
      </c>
      <c r="K70" s="42">
        <f>D70/J70-1</f>
        <v>-4.6627810158201499E-2</v>
      </c>
      <c r="L70" s="41"/>
      <c r="O70" s="72" t="s">
        <v>12</v>
      </c>
      <c r="P70" s="73"/>
      <c r="Q70" s="41">
        <f>Q71-SUM(Q49:Q68)</f>
        <v>72196</v>
      </c>
      <c r="R70" s="42">
        <f>Q70/Q71</f>
        <v>0.58088602095167596</v>
      </c>
      <c r="S70" s="41">
        <f>S71-SUM(S49:S68)</f>
        <v>61415</v>
      </c>
      <c r="T70" s="42">
        <f>S70/S71</f>
        <v>0.56607338722313882</v>
      </c>
      <c r="U70" s="43">
        <f>Q70/S70-1</f>
        <v>0.17554343401449168</v>
      </c>
      <c r="V70" s="54"/>
    </row>
    <row r="71" spans="2:22" ht="14.4" thickBot="1" x14ac:dyDescent="0.3">
      <c r="B71" s="70" t="s">
        <v>34</v>
      </c>
      <c r="C71" s="71"/>
      <c r="D71" s="44">
        <v>18292</v>
      </c>
      <c r="E71" s="45">
        <v>1</v>
      </c>
      <c r="F71" s="44">
        <v>15080</v>
      </c>
      <c r="G71" s="45">
        <v>1</v>
      </c>
      <c r="H71" s="46">
        <v>0.21299734748010613</v>
      </c>
      <c r="I71" s="56"/>
      <c r="J71" s="44">
        <v>17990</v>
      </c>
      <c r="K71" s="46">
        <v>1.6787103946636961E-2</v>
      </c>
      <c r="L71" s="44"/>
      <c r="M71" s="47"/>
      <c r="O71" s="70" t="s">
        <v>34</v>
      </c>
      <c r="P71" s="71"/>
      <c r="Q71" s="44">
        <v>124286</v>
      </c>
      <c r="R71" s="45">
        <v>1</v>
      </c>
      <c r="S71" s="44">
        <v>108493</v>
      </c>
      <c r="T71" s="45">
        <v>1</v>
      </c>
      <c r="U71" s="46">
        <v>0.14556699510567506</v>
      </c>
      <c r="V71" s="56"/>
    </row>
    <row r="72" spans="2:22" x14ac:dyDescent="0.25">
      <c r="B72" s="48" t="s">
        <v>68</v>
      </c>
    </row>
    <row r="73" spans="2:22" ht="15" customHeight="1" x14ac:dyDescent="0.25">
      <c r="B73" s="49" t="s">
        <v>67</v>
      </c>
      <c r="O73" s="48" t="s">
        <v>68</v>
      </c>
    </row>
    <row r="74" spans="2:22" x14ac:dyDescent="0.25">
      <c r="O74" s="49" t="s">
        <v>67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topLeftCell="D1" workbookViewId="0"/>
  </sheetViews>
  <sheetFormatPr defaultColWidth="9.21875" defaultRowHeight="13.8" x14ac:dyDescent="0.25"/>
  <cols>
    <col min="1" max="1" width="3" style="5" customWidth="1"/>
    <col min="2" max="2" width="8.21875" style="5" customWidth="1"/>
    <col min="3" max="3" width="23.21875" style="5" customWidth="1"/>
    <col min="4" max="12" width="10.44140625" style="5" customWidth="1"/>
    <col min="13" max="14" width="1.44140625" style="5" customWidth="1"/>
    <col min="15" max="15" width="9.21875" style="5"/>
    <col min="16" max="16" width="16.77734375" style="5" bestFit="1" customWidth="1"/>
    <col min="17" max="22" width="10.44140625" style="5" customWidth="1"/>
    <col min="23" max="16384" width="9.21875" style="5"/>
  </cols>
  <sheetData>
    <row r="1" spans="2:22" x14ac:dyDescent="0.25">
      <c r="B1" s="50" t="s">
        <v>3</v>
      </c>
      <c r="D1" s="3"/>
      <c r="L1" s="4"/>
      <c r="P1" s="1"/>
      <c r="V1" s="63">
        <v>46239</v>
      </c>
    </row>
    <row r="2" spans="2:22" ht="15" customHeight="1" x14ac:dyDescent="0.25">
      <c r="D2" s="3"/>
      <c r="L2" s="4"/>
      <c r="O2" s="102" t="s">
        <v>134</v>
      </c>
      <c r="P2" s="102"/>
      <c r="Q2" s="102"/>
      <c r="R2" s="102"/>
      <c r="S2" s="102"/>
      <c r="T2" s="102"/>
      <c r="U2" s="102"/>
      <c r="V2" s="102"/>
    </row>
    <row r="3" spans="2:22" ht="14.55" customHeight="1" x14ac:dyDescent="0.25">
      <c r="B3" s="91" t="s">
        <v>195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47"/>
      <c r="N3" s="50"/>
      <c r="O3" s="102"/>
      <c r="P3" s="102"/>
      <c r="Q3" s="102"/>
      <c r="R3" s="102"/>
      <c r="S3" s="102"/>
      <c r="T3" s="102"/>
      <c r="U3" s="102"/>
      <c r="V3" s="102"/>
    </row>
    <row r="4" spans="2:22" ht="14.55" customHeight="1" x14ac:dyDescent="0.25">
      <c r="B4" s="100" t="s">
        <v>196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7"/>
      <c r="N4" s="50"/>
      <c r="O4" s="100" t="s">
        <v>135</v>
      </c>
      <c r="P4" s="100"/>
      <c r="Q4" s="100"/>
      <c r="R4" s="100"/>
      <c r="S4" s="100"/>
      <c r="T4" s="100"/>
      <c r="U4" s="100"/>
      <c r="V4" s="100"/>
    </row>
    <row r="5" spans="2:22" ht="14.55" customHeight="1" thickBot="1" x14ac:dyDescent="0.3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55" customHeight="1" x14ac:dyDescent="0.25">
      <c r="B6" s="74" t="s">
        <v>0</v>
      </c>
      <c r="C6" s="76" t="s">
        <v>1</v>
      </c>
      <c r="D6" s="78" t="s">
        <v>172</v>
      </c>
      <c r="E6" s="79"/>
      <c r="F6" s="79"/>
      <c r="G6" s="79"/>
      <c r="H6" s="79"/>
      <c r="I6" s="80"/>
      <c r="J6" s="78" t="s">
        <v>156</v>
      </c>
      <c r="K6" s="79"/>
      <c r="L6" s="80"/>
      <c r="M6" s="47"/>
      <c r="N6" s="47"/>
      <c r="O6" s="74" t="s">
        <v>0</v>
      </c>
      <c r="P6" s="76" t="s">
        <v>1</v>
      </c>
      <c r="Q6" s="78" t="s">
        <v>178</v>
      </c>
      <c r="R6" s="79"/>
      <c r="S6" s="79"/>
      <c r="T6" s="79"/>
      <c r="U6" s="79"/>
      <c r="V6" s="80"/>
    </row>
    <row r="7" spans="2:22" ht="14.55" customHeight="1" thickBot="1" x14ac:dyDescent="0.3">
      <c r="B7" s="75"/>
      <c r="C7" s="77"/>
      <c r="D7" s="96" t="s">
        <v>173</v>
      </c>
      <c r="E7" s="97"/>
      <c r="F7" s="97"/>
      <c r="G7" s="97"/>
      <c r="H7" s="97"/>
      <c r="I7" s="98"/>
      <c r="J7" s="96" t="s">
        <v>157</v>
      </c>
      <c r="K7" s="97"/>
      <c r="L7" s="98"/>
      <c r="M7" s="47"/>
      <c r="N7" s="47"/>
      <c r="O7" s="75"/>
      <c r="P7" s="77"/>
      <c r="Q7" s="96" t="s">
        <v>179</v>
      </c>
      <c r="R7" s="97"/>
      <c r="S7" s="97"/>
      <c r="T7" s="97"/>
      <c r="U7" s="97"/>
      <c r="V7" s="98"/>
    </row>
    <row r="8" spans="2:22" ht="14.55" customHeight="1" x14ac:dyDescent="0.25">
      <c r="B8" s="75"/>
      <c r="C8" s="77"/>
      <c r="D8" s="81">
        <v>2026</v>
      </c>
      <c r="E8" s="82"/>
      <c r="F8" s="81">
        <v>2025</v>
      </c>
      <c r="G8" s="82"/>
      <c r="H8" s="85" t="s">
        <v>5</v>
      </c>
      <c r="I8" s="85" t="s">
        <v>42</v>
      </c>
      <c r="J8" s="85">
        <v>2026</v>
      </c>
      <c r="K8" s="85" t="s">
        <v>174</v>
      </c>
      <c r="L8" s="87" t="s">
        <v>176</v>
      </c>
      <c r="M8" s="47"/>
      <c r="N8" s="47"/>
      <c r="O8" s="75"/>
      <c r="P8" s="77"/>
      <c r="Q8" s="81">
        <v>2026</v>
      </c>
      <c r="R8" s="82"/>
      <c r="S8" s="81">
        <v>2025</v>
      </c>
      <c r="T8" s="82"/>
      <c r="U8" s="85" t="s">
        <v>5</v>
      </c>
      <c r="V8" s="87" t="s">
        <v>63</v>
      </c>
    </row>
    <row r="9" spans="2:22" ht="14.55" customHeight="1" thickBot="1" x14ac:dyDescent="0.3">
      <c r="B9" s="89" t="s">
        <v>6</v>
      </c>
      <c r="C9" s="92" t="s">
        <v>7</v>
      </c>
      <c r="D9" s="83"/>
      <c r="E9" s="84"/>
      <c r="F9" s="83"/>
      <c r="G9" s="84"/>
      <c r="H9" s="86"/>
      <c r="I9" s="86"/>
      <c r="J9" s="86"/>
      <c r="K9" s="86"/>
      <c r="L9" s="88"/>
      <c r="M9" s="47"/>
      <c r="N9" s="47"/>
      <c r="O9" s="89" t="s">
        <v>6</v>
      </c>
      <c r="P9" s="92" t="s">
        <v>7</v>
      </c>
      <c r="Q9" s="83"/>
      <c r="R9" s="84"/>
      <c r="S9" s="83"/>
      <c r="T9" s="84"/>
      <c r="U9" s="86"/>
      <c r="V9" s="88"/>
    </row>
    <row r="10" spans="2:22" ht="14.55" customHeight="1" x14ac:dyDescent="0.25">
      <c r="B10" s="89"/>
      <c r="C10" s="92"/>
      <c r="D10" s="25" t="s">
        <v>8</v>
      </c>
      <c r="E10" s="26" t="s">
        <v>2</v>
      </c>
      <c r="F10" s="25" t="s">
        <v>8</v>
      </c>
      <c r="G10" s="26" t="s">
        <v>2</v>
      </c>
      <c r="H10" s="94" t="s">
        <v>9</v>
      </c>
      <c r="I10" s="94" t="s">
        <v>43</v>
      </c>
      <c r="J10" s="94" t="s">
        <v>8</v>
      </c>
      <c r="K10" s="94" t="s">
        <v>175</v>
      </c>
      <c r="L10" s="68" t="s">
        <v>177</v>
      </c>
      <c r="M10" s="47"/>
      <c r="N10" s="47"/>
      <c r="O10" s="89"/>
      <c r="P10" s="92"/>
      <c r="Q10" s="25" t="s">
        <v>8</v>
      </c>
      <c r="R10" s="26" t="s">
        <v>2</v>
      </c>
      <c r="S10" s="25" t="s">
        <v>8</v>
      </c>
      <c r="T10" s="26" t="s">
        <v>2</v>
      </c>
      <c r="U10" s="94" t="s">
        <v>9</v>
      </c>
      <c r="V10" s="68" t="s">
        <v>64</v>
      </c>
    </row>
    <row r="11" spans="2:22" ht="14.55" customHeight="1" thickBot="1" x14ac:dyDescent="0.3">
      <c r="B11" s="90"/>
      <c r="C11" s="93"/>
      <c r="D11" s="28" t="s">
        <v>10</v>
      </c>
      <c r="E11" s="29" t="s">
        <v>11</v>
      </c>
      <c r="F11" s="28" t="s">
        <v>10</v>
      </c>
      <c r="G11" s="29" t="s">
        <v>11</v>
      </c>
      <c r="H11" s="95"/>
      <c r="I11" s="95"/>
      <c r="J11" s="95" t="s">
        <v>10</v>
      </c>
      <c r="K11" s="95"/>
      <c r="L11" s="69"/>
      <c r="M11" s="47"/>
      <c r="N11" s="47"/>
      <c r="O11" s="90"/>
      <c r="P11" s="93"/>
      <c r="Q11" s="28" t="s">
        <v>10</v>
      </c>
      <c r="R11" s="29" t="s">
        <v>11</v>
      </c>
      <c r="S11" s="28" t="s">
        <v>10</v>
      </c>
      <c r="T11" s="29" t="s">
        <v>11</v>
      </c>
      <c r="U11" s="95"/>
      <c r="V11" s="69"/>
    </row>
    <row r="12" spans="2:22" ht="14.55" customHeight="1" thickBot="1" x14ac:dyDescent="0.3">
      <c r="B12" s="31">
        <v>1</v>
      </c>
      <c r="C12" s="32" t="s">
        <v>19</v>
      </c>
      <c r="D12" s="33">
        <v>5380</v>
      </c>
      <c r="E12" s="34">
        <v>0.14191131861465009</v>
      </c>
      <c r="F12" s="33">
        <v>5390</v>
      </c>
      <c r="G12" s="34">
        <v>0.15318592622065594</v>
      </c>
      <c r="H12" s="35">
        <v>-1.8552875695733162E-3</v>
      </c>
      <c r="I12" s="52">
        <v>0</v>
      </c>
      <c r="J12" s="33">
        <v>4791</v>
      </c>
      <c r="K12" s="35">
        <v>0.12293884366520569</v>
      </c>
      <c r="L12" s="52">
        <v>1</v>
      </c>
      <c r="M12" s="47"/>
      <c r="N12" s="47"/>
      <c r="O12" s="31">
        <v>1</v>
      </c>
      <c r="P12" s="32" t="s">
        <v>19</v>
      </c>
      <c r="Q12" s="33">
        <v>33575</v>
      </c>
      <c r="R12" s="34">
        <v>0.13763066202090593</v>
      </c>
      <c r="S12" s="33">
        <v>35342</v>
      </c>
      <c r="T12" s="34">
        <v>0.15563472386748459</v>
      </c>
      <c r="U12" s="35">
        <v>-4.9997170505347799E-2</v>
      </c>
      <c r="V12" s="52">
        <v>0</v>
      </c>
    </row>
    <row r="13" spans="2:22" ht="14.55" customHeight="1" thickBot="1" x14ac:dyDescent="0.3">
      <c r="B13" s="36">
        <v>2</v>
      </c>
      <c r="C13" s="37" t="s">
        <v>17</v>
      </c>
      <c r="D13" s="38">
        <v>4702</v>
      </c>
      <c r="E13" s="39">
        <v>0.1240273271609823</v>
      </c>
      <c r="F13" s="38">
        <v>4600</v>
      </c>
      <c r="G13" s="39">
        <v>0.13073381458534644</v>
      </c>
      <c r="H13" s="40">
        <v>2.2173913043478155E-2</v>
      </c>
      <c r="I13" s="53">
        <v>0</v>
      </c>
      <c r="J13" s="38">
        <v>5012</v>
      </c>
      <c r="K13" s="40">
        <v>-6.185155626496408E-2</v>
      </c>
      <c r="L13" s="53">
        <v>-1</v>
      </c>
      <c r="M13" s="47"/>
      <c r="N13" s="47"/>
      <c r="O13" s="36">
        <v>2</v>
      </c>
      <c r="P13" s="37" t="s">
        <v>17</v>
      </c>
      <c r="Q13" s="38">
        <v>30824</v>
      </c>
      <c r="R13" s="39">
        <v>0.12635376101660176</v>
      </c>
      <c r="S13" s="38">
        <v>27756</v>
      </c>
      <c r="T13" s="39">
        <v>0.1222284362986221</v>
      </c>
      <c r="U13" s="40">
        <v>0.11053465917279137</v>
      </c>
      <c r="V13" s="53">
        <v>0</v>
      </c>
    </row>
    <row r="14" spans="2:22" ht="14.55" customHeight="1" thickBot="1" x14ac:dyDescent="0.3">
      <c r="B14" s="31">
        <v>3</v>
      </c>
      <c r="C14" s="32" t="s">
        <v>18</v>
      </c>
      <c r="D14" s="33">
        <v>2710</v>
      </c>
      <c r="E14" s="34">
        <v>7.1483210677639741E-2</v>
      </c>
      <c r="F14" s="33">
        <v>2329</v>
      </c>
      <c r="G14" s="34">
        <v>6.619109873245041E-2</v>
      </c>
      <c r="H14" s="35">
        <v>0.16358952340060107</v>
      </c>
      <c r="I14" s="52">
        <v>2</v>
      </c>
      <c r="J14" s="33">
        <v>2782</v>
      </c>
      <c r="K14" s="35">
        <v>-2.5880661394680038E-2</v>
      </c>
      <c r="L14" s="52">
        <v>0</v>
      </c>
      <c r="M14" s="47"/>
      <c r="N14" s="47"/>
      <c r="O14" s="31">
        <v>3</v>
      </c>
      <c r="P14" s="32" t="s">
        <v>16</v>
      </c>
      <c r="Q14" s="33">
        <v>17596</v>
      </c>
      <c r="R14" s="34">
        <v>7.2129534740725559E-2</v>
      </c>
      <c r="S14" s="33">
        <v>15553</v>
      </c>
      <c r="T14" s="34">
        <v>6.8490375765689199E-2</v>
      </c>
      <c r="U14" s="35">
        <v>0.13135729441265354</v>
      </c>
      <c r="V14" s="52">
        <v>0</v>
      </c>
    </row>
    <row r="15" spans="2:22" ht="14.55" customHeight="1" thickBot="1" x14ac:dyDescent="0.3">
      <c r="B15" s="36">
        <v>4</v>
      </c>
      <c r="C15" s="37" t="s">
        <v>16</v>
      </c>
      <c r="D15" s="38">
        <v>2669</v>
      </c>
      <c r="E15" s="39">
        <v>7.0401730368494633E-2</v>
      </c>
      <c r="F15" s="38">
        <v>2509</v>
      </c>
      <c r="G15" s="39">
        <v>7.130676973796396E-2</v>
      </c>
      <c r="H15" s="40">
        <v>6.377042646472697E-2</v>
      </c>
      <c r="I15" s="53">
        <v>-1</v>
      </c>
      <c r="J15" s="38">
        <v>2646</v>
      </c>
      <c r="K15" s="40">
        <v>8.6923658352229261E-3</v>
      </c>
      <c r="L15" s="53">
        <v>0</v>
      </c>
      <c r="M15" s="47"/>
      <c r="N15" s="47"/>
      <c r="O15" s="36">
        <v>4</v>
      </c>
      <c r="P15" s="37" t="s">
        <v>18</v>
      </c>
      <c r="Q15" s="38">
        <v>17143</v>
      </c>
      <c r="R15" s="39">
        <v>7.027259684361549E-2</v>
      </c>
      <c r="S15" s="38">
        <v>15258</v>
      </c>
      <c r="T15" s="39">
        <v>6.7191291289968869E-2</v>
      </c>
      <c r="U15" s="40">
        <v>0.12354174859090317</v>
      </c>
      <c r="V15" s="53">
        <v>0</v>
      </c>
    </row>
    <row r="16" spans="2:22" ht="14.55" customHeight="1" thickBot="1" x14ac:dyDescent="0.3">
      <c r="B16" s="31">
        <v>5</v>
      </c>
      <c r="C16" s="32" t="s">
        <v>31</v>
      </c>
      <c r="D16" s="33">
        <v>2368</v>
      </c>
      <c r="E16" s="34">
        <v>6.2462082245258635E-2</v>
      </c>
      <c r="F16" s="33">
        <v>2498</v>
      </c>
      <c r="G16" s="34">
        <v>7.0994145398738134E-2</v>
      </c>
      <c r="H16" s="35">
        <v>-5.2041633306645352E-2</v>
      </c>
      <c r="I16" s="52">
        <v>-1</v>
      </c>
      <c r="J16" s="33">
        <v>2476</v>
      </c>
      <c r="K16" s="35">
        <v>-4.3618739903069415E-2</v>
      </c>
      <c r="L16" s="52">
        <v>0</v>
      </c>
      <c r="M16" s="47"/>
      <c r="N16" s="47"/>
      <c r="O16" s="31">
        <v>5</v>
      </c>
      <c r="P16" s="32" t="s">
        <v>31</v>
      </c>
      <c r="Q16" s="33">
        <v>14802</v>
      </c>
      <c r="R16" s="34">
        <v>6.06763681082189E-2</v>
      </c>
      <c r="S16" s="33">
        <v>14413</v>
      </c>
      <c r="T16" s="34">
        <v>6.3470184910363173E-2</v>
      </c>
      <c r="U16" s="35">
        <v>2.698952334697835E-2</v>
      </c>
      <c r="V16" s="52">
        <v>0</v>
      </c>
    </row>
    <row r="17" spans="2:22" ht="14.55" customHeight="1" thickBot="1" x14ac:dyDescent="0.3">
      <c r="B17" s="36">
        <v>6</v>
      </c>
      <c r="C17" s="37" t="s">
        <v>32</v>
      </c>
      <c r="D17" s="38">
        <v>1889</v>
      </c>
      <c r="E17" s="39">
        <v>4.9827226926221942E-2</v>
      </c>
      <c r="F17" s="38">
        <v>2061</v>
      </c>
      <c r="G17" s="39">
        <v>5.8574433013130221E-2</v>
      </c>
      <c r="H17" s="40">
        <v>-8.3454633672974232E-2</v>
      </c>
      <c r="I17" s="53">
        <v>0</v>
      </c>
      <c r="J17" s="38">
        <v>1934</v>
      </c>
      <c r="K17" s="40">
        <v>-2.3267838676318542E-2</v>
      </c>
      <c r="L17" s="53">
        <v>0</v>
      </c>
      <c r="M17" s="47"/>
      <c r="N17" s="47"/>
      <c r="O17" s="36">
        <v>6</v>
      </c>
      <c r="P17" s="37" t="s">
        <v>32</v>
      </c>
      <c r="Q17" s="38">
        <v>13861</v>
      </c>
      <c r="R17" s="39">
        <v>5.681902029104325E-2</v>
      </c>
      <c r="S17" s="38">
        <v>14144</v>
      </c>
      <c r="T17" s="39">
        <v>6.2285596015553786E-2</v>
      </c>
      <c r="U17" s="40">
        <v>-2.0008484162895912E-2</v>
      </c>
      <c r="V17" s="53">
        <v>0</v>
      </c>
    </row>
    <row r="18" spans="2:22" ht="14.55" customHeight="1" thickBot="1" x14ac:dyDescent="0.3">
      <c r="B18" s="31">
        <v>7</v>
      </c>
      <c r="C18" s="32" t="s">
        <v>22</v>
      </c>
      <c r="D18" s="33">
        <v>1767</v>
      </c>
      <c r="E18" s="34">
        <v>4.6609163567302367E-2</v>
      </c>
      <c r="F18" s="33">
        <v>1260</v>
      </c>
      <c r="G18" s="34">
        <v>3.5809697038594893E-2</v>
      </c>
      <c r="H18" s="35">
        <v>0.40238095238095228</v>
      </c>
      <c r="I18" s="52">
        <v>1</v>
      </c>
      <c r="J18" s="33">
        <v>1606</v>
      </c>
      <c r="K18" s="35">
        <v>0.10024906600249062</v>
      </c>
      <c r="L18" s="52">
        <v>1</v>
      </c>
      <c r="M18" s="47"/>
      <c r="N18" s="47"/>
      <c r="O18" s="31">
        <v>7</v>
      </c>
      <c r="P18" s="32" t="s">
        <v>22</v>
      </c>
      <c r="Q18" s="33">
        <v>9523</v>
      </c>
      <c r="R18" s="34">
        <v>3.9036687845870055E-2</v>
      </c>
      <c r="S18" s="33">
        <v>9413</v>
      </c>
      <c r="T18" s="34">
        <v>4.1451803965950773E-2</v>
      </c>
      <c r="U18" s="35">
        <v>1.1685966216933963E-2</v>
      </c>
      <c r="V18" s="52">
        <v>1</v>
      </c>
    </row>
    <row r="19" spans="2:22" ht="14.55" customHeight="1" thickBot="1" x14ac:dyDescent="0.3">
      <c r="B19" s="36">
        <v>8</v>
      </c>
      <c r="C19" s="37" t="s">
        <v>23</v>
      </c>
      <c r="D19" s="38">
        <v>1397</v>
      </c>
      <c r="E19" s="39">
        <v>3.6849463216480707E-2</v>
      </c>
      <c r="F19" s="38">
        <v>1315</v>
      </c>
      <c r="G19" s="39">
        <v>3.7372818734724041E-2</v>
      </c>
      <c r="H19" s="40">
        <v>6.2357414448669157E-2</v>
      </c>
      <c r="I19" s="53">
        <v>-1</v>
      </c>
      <c r="J19" s="38">
        <v>1553</v>
      </c>
      <c r="K19" s="40">
        <v>-0.10045074050225367</v>
      </c>
      <c r="L19" s="53">
        <v>1</v>
      </c>
      <c r="M19" s="47"/>
      <c r="N19" s="47"/>
      <c r="O19" s="36">
        <v>8</v>
      </c>
      <c r="P19" s="37" t="s">
        <v>33</v>
      </c>
      <c r="Q19" s="38">
        <v>9132</v>
      </c>
      <c r="R19" s="39">
        <v>3.7433900389424062E-2</v>
      </c>
      <c r="S19" s="38">
        <v>9094</v>
      </c>
      <c r="T19" s="39">
        <v>4.0047031261697265E-2</v>
      </c>
      <c r="U19" s="40">
        <v>4.1785792830437707E-3</v>
      </c>
      <c r="V19" s="53">
        <v>1</v>
      </c>
    </row>
    <row r="20" spans="2:22" ht="14.55" customHeight="1" thickBot="1" x14ac:dyDescent="0.3">
      <c r="B20" s="31">
        <v>9</v>
      </c>
      <c r="C20" s="32" t="s">
        <v>33</v>
      </c>
      <c r="D20" s="33">
        <v>1282</v>
      </c>
      <c r="E20" s="34">
        <v>3.3816042837171267E-2</v>
      </c>
      <c r="F20" s="33">
        <v>1224</v>
      </c>
      <c r="G20" s="34">
        <v>3.4786562837492187E-2</v>
      </c>
      <c r="H20" s="35">
        <v>4.7385620915032733E-2</v>
      </c>
      <c r="I20" s="52">
        <v>0</v>
      </c>
      <c r="J20" s="33">
        <v>1249</v>
      </c>
      <c r="K20" s="35">
        <v>2.6421136909527521E-2</v>
      </c>
      <c r="L20" s="52">
        <v>1</v>
      </c>
      <c r="M20" s="47"/>
      <c r="N20" s="47"/>
      <c r="O20" s="31">
        <v>9</v>
      </c>
      <c r="P20" s="32" t="s">
        <v>23</v>
      </c>
      <c r="Q20" s="33">
        <v>8474</v>
      </c>
      <c r="R20" s="34">
        <v>3.473662635786022E-2</v>
      </c>
      <c r="S20" s="33">
        <v>10083</v>
      </c>
      <c r="T20" s="34">
        <v>4.4402267012502036E-2</v>
      </c>
      <c r="U20" s="35">
        <v>-0.15957552315779033</v>
      </c>
      <c r="V20" s="52">
        <v>-2</v>
      </c>
    </row>
    <row r="21" spans="2:22" ht="14.55" customHeight="1" thickBot="1" x14ac:dyDescent="0.3">
      <c r="B21" s="36">
        <v>10</v>
      </c>
      <c r="C21" s="37" t="s">
        <v>27</v>
      </c>
      <c r="D21" s="38">
        <v>1043</v>
      </c>
      <c r="E21" s="39">
        <v>2.7511803961910792E-2</v>
      </c>
      <c r="F21" s="38">
        <v>689</v>
      </c>
      <c r="G21" s="39">
        <v>1.9581651793326892E-2</v>
      </c>
      <c r="H21" s="40">
        <v>0.51378809869375908</v>
      </c>
      <c r="I21" s="53">
        <v>7</v>
      </c>
      <c r="J21" s="38">
        <v>960</v>
      </c>
      <c r="K21" s="40">
        <v>8.6458333333333304E-2</v>
      </c>
      <c r="L21" s="53">
        <v>5</v>
      </c>
      <c r="M21" s="47"/>
      <c r="N21" s="47"/>
      <c r="O21" s="36">
        <v>10</v>
      </c>
      <c r="P21" s="37" t="s">
        <v>24</v>
      </c>
      <c r="Q21" s="38">
        <v>6784</v>
      </c>
      <c r="R21" s="39">
        <v>2.7808977249436359E-2</v>
      </c>
      <c r="S21" s="38">
        <v>7847</v>
      </c>
      <c r="T21" s="39">
        <v>3.4555647054160817E-2</v>
      </c>
      <c r="U21" s="40">
        <v>-0.13546578310182233</v>
      </c>
      <c r="V21" s="53">
        <v>0</v>
      </c>
    </row>
    <row r="22" spans="2:22" ht="14.55" customHeight="1" thickBot="1" x14ac:dyDescent="0.3">
      <c r="B22" s="31">
        <v>11</v>
      </c>
      <c r="C22" s="32" t="s">
        <v>29</v>
      </c>
      <c r="D22" s="33">
        <v>944</v>
      </c>
      <c r="E22" s="34">
        <v>2.4900424678853103E-2</v>
      </c>
      <c r="F22" s="33">
        <v>991</v>
      </c>
      <c r="G22" s="34">
        <v>2.8164610924799636E-2</v>
      </c>
      <c r="H22" s="35">
        <v>-4.7426841574167544E-2</v>
      </c>
      <c r="I22" s="52">
        <v>0</v>
      </c>
      <c r="J22" s="33">
        <v>1194</v>
      </c>
      <c r="K22" s="35">
        <v>-0.20938023450586263</v>
      </c>
      <c r="L22" s="52">
        <v>0</v>
      </c>
      <c r="M22" s="47"/>
      <c r="N22" s="47"/>
      <c r="O22" s="31">
        <v>11</v>
      </c>
      <c r="P22" s="32" t="s">
        <v>29</v>
      </c>
      <c r="Q22" s="33">
        <v>5568</v>
      </c>
      <c r="R22" s="34">
        <v>2.282434925189588E-2</v>
      </c>
      <c r="S22" s="33">
        <v>5395</v>
      </c>
      <c r="T22" s="34">
        <v>2.3757833039020973E-2</v>
      </c>
      <c r="U22" s="35">
        <v>3.2066728452270654E-2</v>
      </c>
      <c r="V22" s="52">
        <v>2</v>
      </c>
    </row>
    <row r="23" spans="2:22" ht="14.55" customHeight="1" thickBot="1" x14ac:dyDescent="0.3">
      <c r="B23" s="36">
        <v>12</v>
      </c>
      <c r="C23" s="37" t="s">
        <v>100</v>
      </c>
      <c r="D23" s="38">
        <v>895</v>
      </c>
      <c r="E23" s="39">
        <v>2.3607923821582128E-2</v>
      </c>
      <c r="F23" s="38">
        <v>390</v>
      </c>
      <c r="G23" s="39">
        <v>1.1083953845279373E-2</v>
      </c>
      <c r="H23" s="40">
        <v>1.2948717948717947</v>
      </c>
      <c r="I23" s="53">
        <v>8</v>
      </c>
      <c r="J23" s="38">
        <v>1005</v>
      </c>
      <c r="K23" s="40">
        <v>-0.10945273631840791</v>
      </c>
      <c r="L23" s="53">
        <v>0</v>
      </c>
      <c r="M23" s="47"/>
      <c r="N23" s="47"/>
      <c r="O23" s="36">
        <v>12</v>
      </c>
      <c r="P23" s="37" t="s">
        <v>27</v>
      </c>
      <c r="Q23" s="38">
        <v>5503</v>
      </c>
      <c r="R23" s="39">
        <v>2.2557901209264195E-2</v>
      </c>
      <c r="S23" s="38">
        <v>4904</v>
      </c>
      <c r="T23" s="39">
        <v>2.1595628030279677E-2</v>
      </c>
      <c r="U23" s="40">
        <v>0.12214518760195769</v>
      </c>
      <c r="V23" s="53">
        <v>3</v>
      </c>
    </row>
    <row r="24" spans="2:22" ht="14.55" customHeight="1" thickBot="1" x14ac:dyDescent="0.3">
      <c r="B24" s="31">
        <v>13</v>
      </c>
      <c r="C24" s="32" t="s">
        <v>21</v>
      </c>
      <c r="D24" s="33">
        <v>829</v>
      </c>
      <c r="E24" s="34">
        <v>2.1867004299543667E-2</v>
      </c>
      <c r="F24" s="33">
        <v>1164</v>
      </c>
      <c r="G24" s="34">
        <v>3.3081339168987665E-2</v>
      </c>
      <c r="H24" s="35">
        <v>-0.28780068728522334</v>
      </c>
      <c r="I24" s="52">
        <v>-3</v>
      </c>
      <c r="J24" s="33">
        <v>729</v>
      </c>
      <c r="K24" s="35">
        <v>0.13717421124828522</v>
      </c>
      <c r="L24" s="52">
        <v>4</v>
      </c>
      <c r="M24" s="47"/>
      <c r="N24" s="47"/>
      <c r="O24" s="31">
        <v>13</v>
      </c>
      <c r="P24" s="32" t="s">
        <v>77</v>
      </c>
      <c r="Q24" s="33">
        <v>5234</v>
      </c>
      <c r="R24" s="34">
        <v>2.1455216232834598E-2</v>
      </c>
      <c r="S24" s="33">
        <v>5078</v>
      </c>
      <c r="T24" s="34">
        <v>2.236186768714523E-2</v>
      </c>
      <c r="U24" s="35">
        <v>3.0720756203229671E-2</v>
      </c>
      <c r="V24" s="52">
        <v>1</v>
      </c>
    </row>
    <row r="25" spans="2:22" ht="14.55" customHeight="1" thickBot="1" x14ac:dyDescent="0.3">
      <c r="B25" s="36">
        <v>14</v>
      </c>
      <c r="C25" s="37" t="s">
        <v>96</v>
      </c>
      <c r="D25" s="38">
        <v>783</v>
      </c>
      <c r="E25" s="39">
        <v>2.0653636147819895E-2</v>
      </c>
      <c r="F25" s="38">
        <v>369</v>
      </c>
      <c r="G25" s="39">
        <v>1.0487125561302791E-2</v>
      </c>
      <c r="H25" s="40">
        <v>1.1219512195121952</v>
      </c>
      <c r="I25" s="53">
        <v>7</v>
      </c>
      <c r="J25" s="38">
        <v>993</v>
      </c>
      <c r="K25" s="40">
        <v>-0.21148036253776437</v>
      </c>
      <c r="L25" s="53">
        <v>0</v>
      </c>
      <c r="M25" s="47"/>
      <c r="N25" s="47"/>
      <c r="O25" s="36">
        <v>14</v>
      </c>
      <c r="P25" s="37" t="s">
        <v>62</v>
      </c>
      <c r="Q25" s="38">
        <v>5123</v>
      </c>
      <c r="R25" s="39">
        <v>2.1000204960032794E-2</v>
      </c>
      <c r="S25" s="38">
        <v>6300</v>
      </c>
      <c r="T25" s="39">
        <v>2.7743159989959618E-2</v>
      </c>
      <c r="U25" s="40">
        <v>-0.18682539682539678</v>
      </c>
      <c r="V25" s="53">
        <v>-2</v>
      </c>
    </row>
    <row r="26" spans="2:22" ht="14.55" customHeight="1" thickBot="1" x14ac:dyDescent="0.3">
      <c r="B26" s="31">
        <v>15</v>
      </c>
      <c r="C26" s="32" t="s">
        <v>24</v>
      </c>
      <c r="D26" s="33">
        <v>773</v>
      </c>
      <c r="E26" s="34">
        <v>2.0389860462662553E-2</v>
      </c>
      <c r="F26" s="33">
        <v>737</v>
      </c>
      <c r="G26" s="34">
        <v>2.0945830728130506E-2</v>
      </c>
      <c r="H26" s="35">
        <v>4.8846675712347354E-2</v>
      </c>
      <c r="I26" s="52">
        <v>0</v>
      </c>
      <c r="J26" s="33">
        <v>1679</v>
      </c>
      <c r="K26" s="35">
        <v>-0.53960690887432994</v>
      </c>
      <c r="L26" s="52">
        <v>-8</v>
      </c>
      <c r="M26" s="47"/>
      <c r="N26" s="47"/>
      <c r="O26" s="31">
        <v>15</v>
      </c>
      <c r="P26" s="32" t="s">
        <v>21</v>
      </c>
      <c r="Q26" s="33">
        <v>5022</v>
      </c>
      <c r="R26" s="34">
        <v>2.058618569378971E-2</v>
      </c>
      <c r="S26" s="33">
        <v>6846</v>
      </c>
      <c r="T26" s="34">
        <v>3.0147567189089453E-2</v>
      </c>
      <c r="U26" s="35">
        <v>-0.26643295354951801</v>
      </c>
      <c r="V26" s="52">
        <v>-4</v>
      </c>
    </row>
    <row r="27" spans="2:22" ht="14.55" customHeight="1" thickBot="1" x14ac:dyDescent="0.3">
      <c r="B27" s="36">
        <v>16</v>
      </c>
      <c r="C27" s="37" t="s">
        <v>77</v>
      </c>
      <c r="D27" s="38">
        <v>721</v>
      </c>
      <c r="E27" s="39">
        <v>1.9018226899844372E-2</v>
      </c>
      <c r="F27" s="38">
        <v>921</v>
      </c>
      <c r="G27" s="39">
        <v>2.6175183311544364E-2</v>
      </c>
      <c r="H27" s="40">
        <v>-0.21715526601520085</v>
      </c>
      <c r="I27" s="53">
        <v>-4</v>
      </c>
      <c r="J27" s="38">
        <v>704</v>
      </c>
      <c r="K27" s="40">
        <v>2.4147727272727293E-2</v>
      </c>
      <c r="L27" s="53">
        <v>2</v>
      </c>
      <c r="M27" s="47"/>
      <c r="N27" s="47"/>
      <c r="O27" s="36">
        <v>16</v>
      </c>
      <c r="P27" s="37" t="s">
        <v>96</v>
      </c>
      <c r="Q27" s="38">
        <v>4816</v>
      </c>
      <c r="R27" s="39">
        <v>1.9741750358680057E-2</v>
      </c>
      <c r="S27" s="38">
        <v>1777</v>
      </c>
      <c r="T27" s="39">
        <v>7.825332587644165E-3</v>
      </c>
      <c r="U27" s="40">
        <v>1.7101857062464827</v>
      </c>
      <c r="V27" s="53">
        <v>8</v>
      </c>
    </row>
    <row r="28" spans="2:22" ht="14.55" customHeight="1" thickBot="1" x14ac:dyDescent="0.3">
      <c r="B28" s="31">
        <v>17</v>
      </c>
      <c r="C28" s="32" t="s">
        <v>103</v>
      </c>
      <c r="D28" s="33">
        <v>655</v>
      </c>
      <c r="E28" s="34">
        <v>1.7277307377805914E-2</v>
      </c>
      <c r="F28" s="33">
        <v>174</v>
      </c>
      <c r="G28" s="34">
        <v>4.9451486386631049E-3</v>
      </c>
      <c r="H28" s="35">
        <v>2.764367816091954</v>
      </c>
      <c r="I28" s="52">
        <v>14</v>
      </c>
      <c r="J28" s="33">
        <v>417</v>
      </c>
      <c r="K28" s="35">
        <v>0.57074340527577938</v>
      </c>
      <c r="L28" s="52">
        <v>9</v>
      </c>
      <c r="M28" s="47"/>
      <c r="N28" s="47"/>
      <c r="O28" s="31">
        <v>17</v>
      </c>
      <c r="P28" s="32" t="s">
        <v>25</v>
      </c>
      <c r="Q28" s="33">
        <v>4677</v>
      </c>
      <c r="R28" s="34">
        <v>1.9171961467513834E-2</v>
      </c>
      <c r="S28" s="33">
        <v>4316</v>
      </c>
      <c r="T28" s="34">
        <v>1.9006266431216778E-2</v>
      </c>
      <c r="U28" s="35">
        <v>8.3642261353104708E-2</v>
      </c>
      <c r="V28" s="52">
        <v>-1</v>
      </c>
    </row>
    <row r="29" spans="2:22" ht="14.55" customHeight="1" thickBot="1" x14ac:dyDescent="0.3">
      <c r="B29" s="36">
        <v>18</v>
      </c>
      <c r="C29" s="37" t="s">
        <v>101</v>
      </c>
      <c r="D29" s="38">
        <v>635</v>
      </c>
      <c r="E29" s="39">
        <v>1.6749756007491231E-2</v>
      </c>
      <c r="F29" s="38">
        <v>30</v>
      </c>
      <c r="G29" s="39">
        <v>8.5261183425225937E-4</v>
      </c>
      <c r="H29" s="40">
        <v>20.166666666666668</v>
      </c>
      <c r="I29" s="53">
        <v>23</v>
      </c>
      <c r="J29" s="38">
        <v>512</v>
      </c>
      <c r="K29" s="40">
        <v>0.240234375</v>
      </c>
      <c r="L29" s="53">
        <v>5</v>
      </c>
      <c r="M29" s="47"/>
      <c r="N29" s="47"/>
      <c r="O29" s="36">
        <v>18</v>
      </c>
      <c r="P29" s="37" t="s">
        <v>100</v>
      </c>
      <c r="Q29" s="38">
        <v>4446</v>
      </c>
      <c r="R29" s="39">
        <v>1.8225046116007379E-2</v>
      </c>
      <c r="S29" s="38">
        <v>1654</v>
      </c>
      <c r="T29" s="39">
        <v>7.2836804164116203E-3</v>
      </c>
      <c r="U29" s="40">
        <v>1.6880290205562272</v>
      </c>
      <c r="V29" s="53">
        <v>9</v>
      </c>
    </row>
    <row r="30" spans="2:22" ht="14.55" customHeight="1" thickBot="1" x14ac:dyDescent="0.3">
      <c r="B30" s="31">
        <v>19</v>
      </c>
      <c r="C30" s="32" t="s">
        <v>99</v>
      </c>
      <c r="D30" s="33">
        <v>628</v>
      </c>
      <c r="E30" s="34">
        <v>1.6565113027881089E-2</v>
      </c>
      <c r="F30" s="33">
        <v>287</v>
      </c>
      <c r="G30" s="34">
        <v>8.1566532143466149E-3</v>
      </c>
      <c r="H30" s="35">
        <v>1.1881533101045294</v>
      </c>
      <c r="I30" s="52">
        <v>5</v>
      </c>
      <c r="J30" s="33">
        <v>476</v>
      </c>
      <c r="K30" s="35">
        <v>0.31932773109243695</v>
      </c>
      <c r="L30" s="52">
        <v>5</v>
      </c>
      <c r="O30" s="31">
        <v>19</v>
      </c>
      <c r="P30" s="32" t="s">
        <v>81</v>
      </c>
      <c r="Q30" s="33">
        <v>4128</v>
      </c>
      <c r="R30" s="34">
        <v>1.6921500307440048E-2</v>
      </c>
      <c r="S30" s="33">
        <v>2797</v>
      </c>
      <c r="T30" s="34">
        <v>1.2317082300304294E-2</v>
      </c>
      <c r="U30" s="35">
        <v>0.47586700035752583</v>
      </c>
      <c r="V30" s="52">
        <v>0</v>
      </c>
    </row>
    <row r="31" spans="2:22" ht="14.55" customHeight="1" thickBot="1" x14ac:dyDescent="0.3">
      <c r="B31" s="36">
        <v>20</v>
      </c>
      <c r="C31" s="37" t="s">
        <v>62</v>
      </c>
      <c r="D31" s="38">
        <v>614</v>
      </c>
      <c r="E31" s="39">
        <v>1.6195827068660809E-2</v>
      </c>
      <c r="F31" s="38">
        <v>700</v>
      </c>
      <c r="G31" s="39">
        <v>1.9894276132552721E-2</v>
      </c>
      <c r="H31" s="40">
        <v>-0.12285714285714289</v>
      </c>
      <c r="I31" s="53">
        <v>-4</v>
      </c>
      <c r="J31" s="38">
        <v>683</v>
      </c>
      <c r="K31" s="40">
        <v>-0.10102489019033678</v>
      </c>
      <c r="L31" s="53">
        <v>-1</v>
      </c>
      <c r="O31" s="36">
        <v>20</v>
      </c>
      <c r="P31" s="37" t="s">
        <v>28</v>
      </c>
      <c r="Q31" s="38">
        <v>3719</v>
      </c>
      <c r="R31" s="39">
        <v>1.5244927239188358E-2</v>
      </c>
      <c r="S31" s="38">
        <v>3505</v>
      </c>
      <c r="T31" s="39">
        <v>1.5434885042033089E-2</v>
      </c>
      <c r="U31" s="40">
        <v>6.1055634807418047E-2</v>
      </c>
      <c r="V31" s="53">
        <v>-2</v>
      </c>
    </row>
    <row r="32" spans="2:22" ht="14.55" customHeight="1" thickBot="1" x14ac:dyDescent="0.3">
      <c r="B32" s="72" t="s">
        <v>40</v>
      </c>
      <c r="C32" s="73"/>
      <c r="D32" s="41">
        <f>SUM(D12:D31)</f>
        <v>32684</v>
      </c>
      <c r="E32" s="42">
        <f>D32/D34</f>
        <v>0.86212444936825727</v>
      </c>
      <c r="F32" s="41">
        <f>SUM(F12:F31)</f>
        <v>29638</v>
      </c>
      <c r="G32" s="42">
        <f>F32/F34</f>
        <v>0.84232365145228216</v>
      </c>
      <c r="H32" s="43">
        <f>D32/F32-1</f>
        <v>0.10277346649571495</v>
      </c>
      <c r="I32" s="54"/>
      <c r="J32" s="41">
        <f>SUM(J12:J31)</f>
        <v>33401</v>
      </c>
      <c r="K32" s="42">
        <f>D32/J32-1</f>
        <v>-2.1466423160983239E-2</v>
      </c>
      <c r="L32" s="41"/>
      <c r="O32" s="72" t="s">
        <v>40</v>
      </c>
      <c r="P32" s="73"/>
      <c r="Q32" s="41">
        <f>SUM(Q12:Q31)</f>
        <v>209950</v>
      </c>
      <c r="R32" s="42">
        <f>Q32/Q34</f>
        <v>0.86062717770034847</v>
      </c>
      <c r="S32" s="41">
        <f>SUM(S12:S31)</f>
        <v>201475</v>
      </c>
      <c r="T32" s="42">
        <f>S32/S34</f>
        <v>0.88723066015509744</v>
      </c>
      <c r="U32" s="43">
        <f>Q32/S32-1</f>
        <v>4.2064772304256204E-2</v>
      </c>
      <c r="V32" s="54"/>
    </row>
    <row r="33" spans="2:22" ht="14.55" customHeight="1" thickBot="1" x14ac:dyDescent="0.3">
      <c r="B33" s="72" t="s">
        <v>12</v>
      </c>
      <c r="C33" s="73"/>
      <c r="D33" s="41">
        <f>D34-SUM(D12:D31)</f>
        <v>5227</v>
      </c>
      <c r="E33" s="42">
        <f>D33/D34</f>
        <v>0.13787555063174275</v>
      </c>
      <c r="F33" s="41">
        <f>F34-SUM(F12:F31)</f>
        <v>5548</v>
      </c>
      <c r="G33" s="42">
        <f>F33/F34</f>
        <v>0.15767634854771784</v>
      </c>
      <c r="H33" s="43">
        <f>D33/F33-1</f>
        <v>-5.7858687815429022E-2</v>
      </c>
      <c r="I33" s="54"/>
      <c r="J33" s="41">
        <f>J34-SUM(J12:J31)</f>
        <v>7588</v>
      </c>
      <c r="K33" s="42">
        <f>D33/J33-1</f>
        <v>-0.31114918292040061</v>
      </c>
      <c r="L33" s="41"/>
      <c r="O33" s="72" t="s">
        <v>12</v>
      </c>
      <c r="P33" s="73"/>
      <c r="Q33" s="41">
        <f>Q34-SUM(Q12:Q31)</f>
        <v>34000</v>
      </c>
      <c r="R33" s="42">
        <f>Q33/Q34</f>
        <v>0.13937282229965156</v>
      </c>
      <c r="S33" s="41">
        <f>S34-SUM(S12:S31)</f>
        <v>25608</v>
      </c>
      <c r="T33" s="42">
        <f>S33/S34</f>
        <v>0.11276933984490252</v>
      </c>
      <c r="U33" s="43">
        <f>Q33/S33-1</f>
        <v>0.32771009059668854</v>
      </c>
      <c r="V33" s="54"/>
    </row>
    <row r="34" spans="2:22" ht="14.55" customHeight="1" thickBot="1" x14ac:dyDescent="0.3">
      <c r="B34" s="70" t="s">
        <v>34</v>
      </c>
      <c r="C34" s="71"/>
      <c r="D34" s="44">
        <v>37911</v>
      </c>
      <c r="E34" s="45">
        <v>1</v>
      </c>
      <c r="F34" s="44">
        <v>35186</v>
      </c>
      <c r="G34" s="45">
        <v>0.97652475416358786</v>
      </c>
      <c r="H34" s="46">
        <v>7.7445574944580153E-2</v>
      </c>
      <c r="I34" s="56"/>
      <c r="J34" s="44">
        <v>40989</v>
      </c>
      <c r="K34" s="46">
        <v>-7.5093317719388097E-2</v>
      </c>
      <c r="L34" s="44"/>
      <c r="M34" s="47"/>
      <c r="N34" s="47"/>
      <c r="O34" s="70" t="s">
        <v>34</v>
      </c>
      <c r="P34" s="71"/>
      <c r="Q34" s="44">
        <v>243950</v>
      </c>
      <c r="R34" s="45">
        <v>1</v>
      </c>
      <c r="S34" s="44">
        <v>227083</v>
      </c>
      <c r="T34" s="45">
        <v>1</v>
      </c>
      <c r="U34" s="46">
        <v>7.4276806277880691E-2</v>
      </c>
      <c r="V34" s="56"/>
    </row>
    <row r="35" spans="2:22" ht="14.55" customHeight="1" x14ac:dyDescent="0.25">
      <c r="B35" s="48" t="s">
        <v>68</v>
      </c>
      <c r="O35" s="48" t="s">
        <v>68</v>
      </c>
    </row>
    <row r="36" spans="2:22" x14ac:dyDescent="0.25">
      <c r="B36" s="49" t="s">
        <v>67</v>
      </c>
      <c r="O36" s="49" t="s">
        <v>67</v>
      </c>
    </row>
    <row r="39" spans="2:22" ht="15" customHeight="1" x14ac:dyDescent="0.25">
      <c r="O39" s="102" t="s">
        <v>133</v>
      </c>
      <c r="P39" s="102"/>
      <c r="Q39" s="102"/>
      <c r="R39" s="102"/>
      <c r="S39" s="102"/>
      <c r="T39" s="102"/>
      <c r="U39" s="102"/>
      <c r="V39" s="102"/>
    </row>
    <row r="40" spans="2:22" ht="15" customHeight="1" x14ac:dyDescent="0.25">
      <c r="B40" s="91" t="s">
        <v>197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47"/>
      <c r="N40" s="50"/>
      <c r="O40" s="102"/>
      <c r="P40" s="102"/>
      <c r="Q40" s="102"/>
      <c r="R40" s="102"/>
      <c r="S40" s="102"/>
      <c r="T40" s="102"/>
      <c r="U40" s="102"/>
      <c r="V40" s="102"/>
    </row>
    <row r="41" spans="2:22" x14ac:dyDescent="0.25">
      <c r="B41" s="100" t="s">
        <v>198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7"/>
      <c r="N41" s="50"/>
      <c r="O41" s="100" t="s">
        <v>129</v>
      </c>
      <c r="P41" s="100"/>
      <c r="Q41" s="100"/>
      <c r="R41" s="100"/>
      <c r="S41" s="100"/>
      <c r="T41" s="100"/>
      <c r="U41" s="100"/>
      <c r="V41" s="100"/>
    </row>
    <row r="42" spans="2:22" ht="15" customHeight="1" thickBot="1" x14ac:dyDescent="0.3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2" ht="15" customHeight="1" x14ac:dyDescent="0.25">
      <c r="B43" s="74" t="s">
        <v>0</v>
      </c>
      <c r="C43" s="76" t="s">
        <v>39</v>
      </c>
      <c r="D43" s="78" t="s">
        <v>172</v>
      </c>
      <c r="E43" s="79"/>
      <c r="F43" s="79"/>
      <c r="G43" s="79"/>
      <c r="H43" s="79"/>
      <c r="I43" s="80"/>
      <c r="J43" s="78" t="s">
        <v>156</v>
      </c>
      <c r="K43" s="79"/>
      <c r="L43" s="80"/>
      <c r="M43" s="47"/>
      <c r="N43" s="47"/>
      <c r="O43" s="74" t="s">
        <v>0</v>
      </c>
      <c r="P43" s="76" t="s">
        <v>39</v>
      </c>
      <c r="Q43" s="78" t="s">
        <v>178</v>
      </c>
      <c r="R43" s="79"/>
      <c r="S43" s="79"/>
      <c r="T43" s="79"/>
      <c r="U43" s="79"/>
      <c r="V43" s="80"/>
    </row>
    <row r="44" spans="2:22" ht="15" customHeight="1" thickBot="1" x14ac:dyDescent="0.3">
      <c r="B44" s="75"/>
      <c r="C44" s="77"/>
      <c r="D44" s="96" t="s">
        <v>173</v>
      </c>
      <c r="E44" s="97"/>
      <c r="F44" s="97"/>
      <c r="G44" s="97"/>
      <c r="H44" s="97"/>
      <c r="I44" s="98"/>
      <c r="J44" s="96" t="s">
        <v>157</v>
      </c>
      <c r="K44" s="97"/>
      <c r="L44" s="98"/>
      <c r="M44" s="47"/>
      <c r="N44" s="47"/>
      <c r="O44" s="75"/>
      <c r="P44" s="77"/>
      <c r="Q44" s="96" t="s">
        <v>179</v>
      </c>
      <c r="R44" s="97"/>
      <c r="S44" s="97"/>
      <c r="T44" s="97"/>
      <c r="U44" s="97"/>
      <c r="V44" s="98"/>
    </row>
    <row r="45" spans="2:22" ht="15" customHeight="1" x14ac:dyDescent="0.25">
      <c r="B45" s="75"/>
      <c r="C45" s="77"/>
      <c r="D45" s="81">
        <v>2026</v>
      </c>
      <c r="E45" s="82"/>
      <c r="F45" s="81">
        <v>2025</v>
      </c>
      <c r="G45" s="82"/>
      <c r="H45" s="85" t="s">
        <v>5</v>
      </c>
      <c r="I45" s="85" t="s">
        <v>42</v>
      </c>
      <c r="J45" s="85">
        <v>2026</v>
      </c>
      <c r="K45" s="85" t="s">
        <v>174</v>
      </c>
      <c r="L45" s="87" t="s">
        <v>176</v>
      </c>
      <c r="M45" s="47"/>
      <c r="N45" s="47"/>
      <c r="O45" s="75"/>
      <c r="P45" s="77"/>
      <c r="Q45" s="81">
        <v>2026</v>
      </c>
      <c r="R45" s="82"/>
      <c r="S45" s="81">
        <v>2025</v>
      </c>
      <c r="T45" s="82"/>
      <c r="U45" s="85" t="s">
        <v>5</v>
      </c>
      <c r="V45" s="87" t="s">
        <v>63</v>
      </c>
    </row>
    <row r="46" spans="2:22" ht="15" customHeight="1" thickBot="1" x14ac:dyDescent="0.3">
      <c r="B46" s="89" t="s">
        <v>6</v>
      </c>
      <c r="C46" s="92" t="s">
        <v>39</v>
      </c>
      <c r="D46" s="83"/>
      <c r="E46" s="84"/>
      <c r="F46" s="83"/>
      <c r="G46" s="84"/>
      <c r="H46" s="86"/>
      <c r="I46" s="86"/>
      <c r="J46" s="86"/>
      <c r="K46" s="86"/>
      <c r="L46" s="88"/>
      <c r="M46" s="47"/>
      <c r="N46" s="47"/>
      <c r="O46" s="89" t="s">
        <v>6</v>
      </c>
      <c r="P46" s="92" t="s">
        <v>39</v>
      </c>
      <c r="Q46" s="83"/>
      <c r="R46" s="84"/>
      <c r="S46" s="83"/>
      <c r="T46" s="84"/>
      <c r="U46" s="86"/>
      <c r="V46" s="88"/>
    </row>
    <row r="47" spans="2:22" ht="15" customHeight="1" x14ac:dyDescent="0.25">
      <c r="B47" s="89"/>
      <c r="C47" s="92"/>
      <c r="D47" s="25" t="s">
        <v>8</v>
      </c>
      <c r="E47" s="26" t="s">
        <v>2</v>
      </c>
      <c r="F47" s="25" t="s">
        <v>8</v>
      </c>
      <c r="G47" s="26" t="s">
        <v>2</v>
      </c>
      <c r="H47" s="94" t="s">
        <v>9</v>
      </c>
      <c r="I47" s="94" t="s">
        <v>43</v>
      </c>
      <c r="J47" s="94" t="s">
        <v>8</v>
      </c>
      <c r="K47" s="94" t="s">
        <v>175</v>
      </c>
      <c r="L47" s="68" t="s">
        <v>177</v>
      </c>
      <c r="M47" s="47"/>
      <c r="N47" s="47"/>
      <c r="O47" s="89"/>
      <c r="P47" s="92"/>
      <c r="Q47" s="25" t="s">
        <v>8</v>
      </c>
      <c r="R47" s="26" t="s">
        <v>2</v>
      </c>
      <c r="S47" s="25" t="s">
        <v>8</v>
      </c>
      <c r="T47" s="26" t="s">
        <v>2</v>
      </c>
      <c r="U47" s="94" t="s">
        <v>9</v>
      </c>
      <c r="V47" s="68" t="s">
        <v>64</v>
      </c>
    </row>
    <row r="48" spans="2:22" ht="15" customHeight="1" thickBot="1" x14ac:dyDescent="0.3">
      <c r="B48" s="90"/>
      <c r="C48" s="93"/>
      <c r="D48" s="28" t="s">
        <v>10</v>
      </c>
      <c r="E48" s="29" t="s">
        <v>11</v>
      </c>
      <c r="F48" s="28" t="s">
        <v>10</v>
      </c>
      <c r="G48" s="29" t="s">
        <v>11</v>
      </c>
      <c r="H48" s="95"/>
      <c r="I48" s="95"/>
      <c r="J48" s="95" t="s">
        <v>10</v>
      </c>
      <c r="K48" s="95"/>
      <c r="L48" s="69"/>
      <c r="M48" s="47"/>
      <c r="N48" s="47"/>
      <c r="O48" s="90"/>
      <c r="P48" s="93"/>
      <c r="Q48" s="28" t="s">
        <v>10</v>
      </c>
      <c r="R48" s="29" t="s">
        <v>11</v>
      </c>
      <c r="S48" s="28" t="s">
        <v>10</v>
      </c>
      <c r="T48" s="29" t="s">
        <v>11</v>
      </c>
      <c r="U48" s="95"/>
      <c r="V48" s="69"/>
    </row>
    <row r="49" spans="2:22" ht="14.4" thickBot="1" x14ac:dyDescent="0.3">
      <c r="B49" s="31">
        <v>1</v>
      </c>
      <c r="C49" s="32" t="s">
        <v>45</v>
      </c>
      <c r="D49" s="33">
        <v>1906</v>
      </c>
      <c r="E49" s="34">
        <v>5.0275645590989425E-2</v>
      </c>
      <c r="F49" s="33">
        <v>2245</v>
      </c>
      <c r="G49" s="34">
        <v>6.380378559654408E-2</v>
      </c>
      <c r="H49" s="35">
        <v>-0.15100222717149225</v>
      </c>
      <c r="I49" s="52">
        <v>0</v>
      </c>
      <c r="J49" s="33">
        <v>1780</v>
      </c>
      <c r="K49" s="35">
        <v>7.0786516853932557E-2</v>
      </c>
      <c r="L49" s="52">
        <v>1</v>
      </c>
      <c r="M49" s="47"/>
      <c r="N49" s="47"/>
      <c r="O49" s="31">
        <v>1</v>
      </c>
      <c r="P49" s="32" t="s">
        <v>45</v>
      </c>
      <c r="Q49" s="33">
        <v>12141</v>
      </c>
      <c r="R49" s="34">
        <v>4.9768395162943228E-2</v>
      </c>
      <c r="S49" s="33">
        <v>12262</v>
      </c>
      <c r="T49" s="34">
        <v>5.3997877428076956E-2</v>
      </c>
      <c r="U49" s="35">
        <v>-9.8678845212852861E-3</v>
      </c>
      <c r="V49" s="52">
        <v>0</v>
      </c>
    </row>
    <row r="50" spans="2:22" ht="14.4" thickBot="1" x14ac:dyDescent="0.3">
      <c r="B50" s="36">
        <v>2</v>
      </c>
      <c r="C50" s="37" t="s">
        <v>35</v>
      </c>
      <c r="D50" s="38">
        <v>1882</v>
      </c>
      <c r="E50" s="39">
        <v>4.96425839466118E-2</v>
      </c>
      <c r="F50" s="38">
        <v>1820</v>
      </c>
      <c r="G50" s="39">
        <v>5.1725117944637071E-2</v>
      </c>
      <c r="H50" s="40">
        <v>3.4065934065934167E-2</v>
      </c>
      <c r="I50" s="53">
        <v>0</v>
      </c>
      <c r="J50" s="38">
        <v>1785</v>
      </c>
      <c r="K50" s="40">
        <v>5.43417366946779E-2</v>
      </c>
      <c r="L50" s="53">
        <v>-1</v>
      </c>
      <c r="M50" s="47"/>
      <c r="N50" s="47"/>
      <c r="O50" s="36">
        <v>2</v>
      </c>
      <c r="P50" s="37" t="s">
        <v>35</v>
      </c>
      <c r="Q50" s="38">
        <v>11585</v>
      </c>
      <c r="R50" s="39">
        <v>4.7489239598278339E-2</v>
      </c>
      <c r="S50" s="38">
        <v>10062</v>
      </c>
      <c r="T50" s="39">
        <v>4.4309789812535506E-2</v>
      </c>
      <c r="U50" s="40">
        <v>0.15136155833830256</v>
      </c>
      <c r="V50" s="53">
        <v>0</v>
      </c>
    </row>
    <row r="51" spans="2:22" ht="14.4" thickBot="1" x14ac:dyDescent="0.3">
      <c r="B51" s="31">
        <v>3</v>
      </c>
      <c r="C51" s="32" t="s">
        <v>38</v>
      </c>
      <c r="D51" s="33">
        <v>953</v>
      </c>
      <c r="E51" s="34">
        <v>2.5137822795494712E-2</v>
      </c>
      <c r="F51" s="33">
        <v>576</v>
      </c>
      <c r="G51" s="34">
        <v>1.6370147217643381E-2</v>
      </c>
      <c r="H51" s="35">
        <v>0.65451388888888884</v>
      </c>
      <c r="I51" s="52">
        <v>5</v>
      </c>
      <c r="J51" s="33">
        <v>749</v>
      </c>
      <c r="K51" s="35">
        <v>0.2723631508678237</v>
      </c>
      <c r="L51" s="52">
        <v>0</v>
      </c>
      <c r="M51" s="47"/>
      <c r="N51" s="47"/>
      <c r="O51" s="31">
        <v>3</v>
      </c>
      <c r="P51" s="32" t="s">
        <v>72</v>
      </c>
      <c r="Q51" s="33">
        <v>4984</v>
      </c>
      <c r="R51" s="34">
        <v>2.0430416068866572E-2</v>
      </c>
      <c r="S51" s="33">
        <v>4505</v>
      </c>
      <c r="T51" s="34">
        <v>1.9838561230915569E-2</v>
      </c>
      <c r="U51" s="35">
        <v>0.10632630410654831</v>
      </c>
      <c r="V51" s="52">
        <v>1</v>
      </c>
    </row>
    <row r="52" spans="2:22" ht="14.4" thickBot="1" x14ac:dyDescent="0.3">
      <c r="B52" s="36">
        <v>4</v>
      </c>
      <c r="C52" s="37" t="s">
        <v>37</v>
      </c>
      <c r="D52" s="38">
        <v>936</v>
      </c>
      <c r="E52" s="39">
        <v>2.4689404130727229E-2</v>
      </c>
      <c r="F52" s="38">
        <v>624</v>
      </c>
      <c r="G52" s="39">
        <v>1.7734326152446998E-2</v>
      </c>
      <c r="H52" s="40">
        <v>0.5</v>
      </c>
      <c r="I52" s="53">
        <v>1</v>
      </c>
      <c r="J52" s="38">
        <v>706</v>
      </c>
      <c r="K52" s="40">
        <v>0.32577903682719556</v>
      </c>
      <c r="L52" s="53">
        <v>2</v>
      </c>
      <c r="M52" s="47"/>
      <c r="N52" s="47"/>
      <c r="O52" s="36">
        <v>4</v>
      </c>
      <c r="P52" s="37" t="s">
        <v>38</v>
      </c>
      <c r="Q52" s="38">
        <v>4765</v>
      </c>
      <c r="R52" s="39">
        <v>1.9532691125230581E-2</v>
      </c>
      <c r="S52" s="38">
        <v>3537</v>
      </c>
      <c r="T52" s="39">
        <v>1.5575802680077329E-2</v>
      </c>
      <c r="U52" s="40">
        <v>0.34718688153802657</v>
      </c>
      <c r="V52" s="53">
        <v>5</v>
      </c>
    </row>
    <row r="53" spans="2:22" ht="14.4" thickBot="1" x14ac:dyDescent="0.3">
      <c r="B53" s="31">
        <v>5</v>
      </c>
      <c r="C53" s="32" t="s">
        <v>70</v>
      </c>
      <c r="D53" s="33">
        <v>859</v>
      </c>
      <c r="E53" s="34">
        <v>2.2658331355015694E-2</v>
      </c>
      <c r="F53" s="33">
        <v>668</v>
      </c>
      <c r="G53" s="34">
        <v>1.898482350935031E-2</v>
      </c>
      <c r="H53" s="35">
        <v>0.28592814371257491</v>
      </c>
      <c r="I53" s="52">
        <v>-2</v>
      </c>
      <c r="J53" s="33">
        <v>642</v>
      </c>
      <c r="K53" s="35">
        <v>0.338006230529595</v>
      </c>
      <c r="L53" s="52">
        <v>3</v>
      </c>
      <c r="M53" s="47"/>
      <c r="N53" s="47"/>
      <c r="O53" s="31">
        <v>5</v>
      </c>
      <c r="P53" s="32" t="s">
        <v>70</v>
      </c>
      <c r="Q53" s="33">
        <v>4602</v>
      </c>
      <c r="R53" s="34">
        <v>1.8864521418323427E-2</v>
      </c>
      <c r="S53" s="33">
        <v>3674</v>
      </c>
      <c r="T53" s="34">
        <v>1.6179106317954228E-2</v>
      </c>
      <c r="U53" s="35">
        <v>0.25258573761567771</v>
      </c>
      <c r="V53" s="52">
        <v>3</v>
      </c>
    </row>
    <row r="54" spans="2:22" ht="14.4" thickBot="1" x14ac:dyDescent="0.3">
      <c r="B54" s="36">
        <v>6</v>
      </c>
      <c r="C54" s="37" t="s">
        <v>41</v>
      </c>
      <c r="D54" s="38">
        <v>680</v>
      </c>
      <c r="E54" s="39">
        <v>1.7936746590699271E-2</v>
      </c>
      <c r="F54" s="38">
        <v>596</v>
      </c>
      <c r="G54" s="39">
        <v>1.6938555107144888E-2</v>
      </c>
      <c r="H54" s="40">
        <v>0.14093959731543615</v>
      </c>
      <c r="I54" s="53">
        <v>0</v>
      </c>
      <c r="J54" s="38">
        <v>713</v>
      </c>
      <c r="K54" s="40">
        <v>-4.628330995792429E-2</v>
      </c>
      <c r="L54" s="53">
        <v>-2</v>
      </c>
      <c r="M54" s="47"/>
      <c r="N54" s="47"/>
      <c r="O54" s="36">
        <v>6</v>
      </c>
      <c r="P54" s="37" t="s">
        <v>37</v>
      </c>
      <c r="Q54" s="38">
        <v>4405</v>
      </c>
      <c r="R54" s="39">
        <v>1.8056978889116622E-2</v>
      </c>
      <c r="S54" s="38">
        <v>4448</v>
      </c>
      <c r="T54" s="39">
        <v>1.9587551688149268E-2</v>
      </c>
      <c r="U54" s="40">
        <v>-9.6672661870503829E-3</v>
      </c>
      <c r="V54" s="53">
        <v>-1</v>
      </c>
    </row>
    <row r="55" spans="2:22" ht="14.4" thickBot="1" x14ac:dyDescent="0.3">
      <c r="B55" s="31">
        <v>7</v>
      </c>
      <c r="C55" s="32" t="s">
        <v>72</v>
      </c>
      <c r="D55" s="33">
        <v>662</v>
      </c>
      <c r="E55" s="34">
        <v>1.7461950357416052E-2</v>
      </c>
      <c r="F55" s="33">
        <v>498</v>
      </c>
      <c r="G55" s="34">
        <v>1.4153356448587506E-2</v>
      </c>
      <c r="H55" s="35">
        <v>0.32931726907630532</v>
      </c>
      <c r="I55" s="52">
        <v>6</v>
      </c>
      <c r="J55" s="33">
        <v>708</v>
      </c>
      <c r="K55" s="35">
        <v>-6.497175141242939E-2</v>
      </c>
      <c r="L55" s="52">
        <v>-2</v>
      </c>
      <c r="M55" s="47"/>
      <c r="N55" s="47"/>
      <c r="O55" s="31">
        <v>7</v>
      </c>
      <c r="P55" s="32" t="s">
        <v>41</v>
      </c>
      <c r="Q55" s="33">
        <v>4398</v>
      </c>
      <c r="R55" s="34">
        <v>1.8028284484525519E-2</v>
      </c>
      <c r="S55" s="33">
        <v>4185</v>
      </c>
      <c r="T55" s="34">
        <v>1.8429384850473175E-2</v>
      </c>
      <c r="U55" s="35">
        <v>5.089605734767022E-2</v>
      </c>
      <c r="V55" s="52">
        <v>-1</v>
      </c>
    </row>
    <row r="56" spans="2:22" ht="14.4" thickBot="1" x14ac:dyDescent="0.3">
      <c r="B56" s="36">
        <v>8</v>
      </c>
      <c r="C56" s="37" t="s">
        <v>79</v>
      </c>
      <c r="D56" s="38">
        <v>638</v>
      </c>
      <c r="E56" s="39">
        <v>1.6828888713038431E-2</v>
      </c>
      <c r="F56" s="38">
        <v>578</v>
      </c>
      <c r="G56" s="39">
        <v>1.6426988006593531E-2</v>
      </c>
      <c r="H56" s="40">
        <v>0.10380622837370246</v>
      </c>
      <c r="I56" s="53">
        <v>-1</v>
      </c>
      <c r="J56" s="38">
        <v>620</v>
      </c>
      <c r="K56" s="40">
        <v>2.9032258064516148E-2</v>
      </c>
      <c r="L56" s="53">
        <v>2</v>
      </c>
      <c r="M56" s="47"/>
      <c r="N56" s="47"/>
      <c r="O56" s="36">
        <v>8</v>
      </c>
      <c r="P56" s="37" t="s">
        <v>46</v>
      </c>
      <c r="Q56" s="38">
        <v>4124</v>
      </c>
      <c r="R56" s="39">
        <v>1.6905103504816561E-2</v>
      </c>
      <c r="S56" s="38">
        <v>3884</v>
      </c>
      <c r="T56" s="39">
        <v>1.7103878317619548E-2</v>
      </c>
      <c r="U56" s="40">
        <v>6.1791967044284135E-2</v>
      </c>
      <c r="V56" s="53">
        <v>-1</v>
      </c>
    </row>
    <row r="57" spans="2:22" ht="14.4" thickBot="1" x14ac:dyDescent="0.3">
      <c r="B57" s="31">
        <v>9</v>
      </c>
      <c r="C57" s="32" t="s">
        <v>54</v>
      </c>
      <c r="D57" s="33">
        <v>632</v>
      </c>
      <c r="E57" s="34">
        <v>1.6670623301944028E-2</v>
      </c>
      <c r="F57" s="33">
        <v>666</v>
      </c>
      <c r="G57" s="34">
        <v>1.8927982720400159E-2</v>
      </c>
      <c r="H57" s="35">
        <v>-5.1051051051051011E-2</v>
      </c>
      <c r="I57" s="52">
        <v>-5</v>
      </c>
      <c r="J57" s="33">
        <v>448</v>
      </c>
      <c r="K57" s="35">
        <v>0.41071428571428581</v>
      </c>
      <c r="L57" s="52">
        <v>10</v>
      </c>
      <c r="M57" s="47"/>
      <c r="N57" s="47"/>
      <c r="O57" s="31">
        <v>9</v>
      </c>
      <c r="P57" s="32" t="s">
        <v>79</v>
      </c>
      <c r="Q57" s="33">
        <v>4010</v>
      </c>
      <c r="R57" s="34">
        <v>1.6437794630047142E-2</v>
      </c>
      <c r="S57" s="33">
        <v>3373</v>
      </c>
      <c r="T57" s="34">
        <v>1.4853599785100601E-2</v>
      </c>
      <c r="U57" s="35">
        <v>0.18885265342425139</v>
      </c>
      <c r="V57" s="52">
        <v>1</v>
      </c>
    </row>
    <row r="58" spans="2:22" ht="14.4" thickBot="1" x14ac:dyDescent="0.3">
      <c r="B58" s="36">
        <v>10</v>
      </c>
      <c r="C58" s="37" t="s">
        <v>83</v>
      </c>
      <c r="D58" s="38">
        <v>618</v>
      </c>
      <c r="E58" s="39">
        <v>1.6301337342723748E-2</v>
      </c>
      <c r="F58" s="38">
        <v>381</v>
      </c>
      <c r="G58" s="39">
        <v>1.0828170295003695E-2</v>
      </c>
      <c r="H58" s="40">
        <v>0.62204724409448819</v>
      </c>
      <c r="I58" s="53">
        <v>11</v>
      </c>
      <c r="J58" s="38">
        <v>617</v>
      </c>
      <c r="K58" s="40">
        <v>1.6207455429497752E-3</v>
      </c>
      <c r="L58" s="53">
        <v>1</v>
      </c>
      <c r="M58" s="47"/>
      <c r="N58" s="47"/>
      <c r="O58" s="36">
        <v>10</v>
      </c>
      <c r="P58" s="37" t="s">
        <v>54</v>
      </c>
      <c r="Q58" s="38">
        <v>3939</v>
      </c>
      <c r="R58" s="39">
        <v>1.6146751383480221E-2</v>
      </c>
      <c r="S58" s="38">
        <v>4520</v>
      </c>
      <c r="T58" s="39">
        <v>1.9904616373748806E-2</v>
      </c>
      <c r="U58" s="40">
        <v>-0.12853982300884959</v>
      </c>
      <c r="V58" s="53">
        <v>-7</v>
      </c>
    </row>
    <row r="59" spans="2:22" ht="14.4" thickBot="1" x14ac:dyDescent="0.3">
      <c r="B59" s="31">
        <v>11</v>
      </c>
      <c r="C59" s="32" t="s">
        <v>95</v>
      </c>
      <c r="D59" s="33">
        <v>606</v>
      </c>
      <c r="E59" s="34">
        <v>1.5984806520534939E-2</v>
      </c>
      <c r="F59" s="33">
        <v>540</v>
      </c>
      <c r="G59" s="34">
        <v>1.534701301654067E-2</v>
      </c>
      <c r="H59" s="35">
        <v>0.12222222222222223</v>
      </c>
      <c r="I59" s="52">
        <v>-1</v>
      </c>
      <c r="J59" s="33">
        <v>585</v>
      </c>
      <c r="K59" s="35">
        <v>3.5897435897435992E-2</v>
      </c>
      <c r="L59" s="52">
        <v>1</v>
      </c>
      <c r="M59" s="47"/>
      <c r="N59" s="47"/>
      <c r="O59" s="31">
        <v>11</v>
      </c>
      <c r="P59" s="32" t="s">
        <v>83</v>
      </c>
      <c r="Q59" s="33">
        <v>3806</v>
      </c>
      <c r="R59" s="34">
        <v>1.5601557696249232E-2</v>
      </c>
      <c r="S59" s="33">
        <v>3055</v>
      </c>
      <c r="T59" s="34">
        <v>1.3453230757035974E-2</v>
      </c>
      <c r="U59" s="35">
        <v>0.24582651391162025</v>
      </c>
      <c r="V59" s="52">
        <v>1</v>
      </c>
    </row>
    <row r="60" spans="2:22" ht="14.4" thickBot="1" x14ac:dyDescent="0.3">
      <c r="B60" s="36">
        <v>12</v>
      </c>
      <c r="C60" s="37" t="s">
        <v>126</v>
      </c>
      <c r="D60" s="38">
        <v>596</v>
      </c>
      <c r="E60" s="39">
        <v>1.5721030835377594E-2</v>
      </c>
      <c r="F60" s="38">
        <v>425</v>
      </c>
      <c r="G60" s="39">
        <v>1.2078667651907009E-2</v>
      </c>
      <c r="H60" s="40">
        <v>0.40235294117647058</v>
      </c>
      <c r="I60" s="53">
        <v>3</v>
      </c>
      <c r="J60" s="38">
        <v>559</v>
      </c>
      <c r="K60" s="40">
        <v>6.6189624329159313E-2</v>
      </c>
      <c r="L60" s="53">
        <v>2</v>
      </c>
      <c r="M60" s="47"/>
      <c r="N60" s="47"/>
      <c r="O60" s="36">
        <v>12</v>
      </c>
      <c r="P60" s="37" t="s">
        <v>126</v>
      </c>
      <c r="Q60" s="38">
        <v>3593</v>
      </c>
      <c r="R60" s="39">
        <v>1.4728427956548473E-2</v>
      </c>
      <c r="S60" s="38">
        <v>1867</v>
      </c>
      <c r="T60" s="39">
        <v>8.2216634446435882E-3</v>
      </c>
      <c r="U60" s="40">
        <v>0.92447777182645963</v>
      </c>
      <c r="V60" s="53">
        <v>22</v>
      </c>
    </row>
    <row r="61" spans="2:22" ht="14.4" thickBot="1" x14ac:dyDescent="0.3">
      <c r="B61" s="31">
        <v>13</v>
      </c>
      <c r="C61" s="32" t="s">
        <v>46</v>
      </c>
      <c r="D61" s="33">
        <v>594</v>
      </c>
      <c r="E61" s="34">
        <v>1.5668275698346126E-2</v>
      </c>
      <c r="F61" s="33">
        <v>525</v>
      </c>
      <c r="G61" s="34">
        <v>1.4920707099414539E-2</v>
      </c>
      <c r="H61" s="35">
        <v>0.13142857142857145</v>
      </c>
      <c r="I61" s="52">
        <v>-2</v>
      </c>
      <c r="J61" s="33">
        <v>664</v>
      </c>
      <c r="K61" s="35">
        <v>-0.10542168674698793</v>
      </c>
      <c r="L61" s="52">
        <v>-6</v>
      </c>
      <c r="M61" s="47"/>
      <c r="N61" s="47"/>
      <c r="O61" s="31">
        <v>13</v>
      </c>
      <c r="P61" s="32" t="s">
        <v>95</v>
      </c>
      <c r="Q61" s="33">
        <v>3506</v>
      </c>
      <c r="R61" s="34">
        <v>1.4371797499487599E-2</v>
      </c>
      <c r="S61" s="33">
        <v>3007</v>
      </c>
      <c r="T61" s="34">
        <v>1.3241854299969614E-2</v>
      </c>
      <c r="U61" s="35">
        <v>0.16594612570668432</v>
      </c>
      <c r="V61" s="52">
        <v>0</v>
      </c>
    </row>
    <row r="62" spans="2:22" ht="14.4" thickBot="1" x14ac:dyDescent="0.3">
      <c r="B62" s="36">
        <v>14</v>
      </c>
      <c r="C62" s="37" t="s">
        <v>188</v>
      </c>
      <c r="D62" s="38">
        <v>517</v>
      </c>
      <c r="E62" s="39">
        <v>1.3637202922634591E-2</v>
      </c>
      <c r="F62" s="38">
        <v>157</v>
      </c>
      <c r="G62" s="39">
        <v>4.4620019325868239E-3</v>
      </c>
      <c r="H62" s="40">
        <v>2.2929936305732483</v>
      </c>
      <c r="I62" s="53">
        <v>52</v>
      </c>
      <c r="J62" s="38">
        <v>415</v>
      </c>
      <c r="K62" s="40">
        <v>0.24578313253012052</v>
      </c>
      <c r="L62" s="53">
        <v>12</v>
      </c>
      <c r="M62" s="47"/>
      <c r="N62" s="47"/>
      <c r="O62" s="36">
        <v>14</v>
      </c>
      <c r="P62" s="37" t="s">
        <v>91</v>
      </c>
      <c r="Q62" s="38">
        <v>3314</v>
      </c>
      <c r="R62" s="39">
        <v>1.3584750973560156E-2</v>
      </c>
      <c r="S62" s="38">
        <v>2395</v>
      </c>
      <c r="T62" s="39">
        <v>1.0546804472373538E-2</v>
      </c>
      <c r="U62" s="40">
        <v>0.38371607515657624</v>
      </c>
      <c r="V62" s="53">
        <v>8</v>
      </c>
    </row>
    <row r="63" spans="2:22" ht="14.4" thickBot="1" x14ac:dyDescent="0.3">
      <c r="B63" s="31">
        <v>15</v>
      </c>
      <c r="C63" s="32" t="s">
        <v>199</v>
      </c>
      <c r="D63" s="33">
        <v>484</v>
      </c>
      <c r="E63" s="34">
        <v>1.2766743161615362E-2</v>
      </c>
      <c r="F63" s="33">
        <v>87</v>
      </c>
      <c r="G63" s="34">
        <v>2.4725743193315525E-3</v>
      </c>
      <c r="H63" s="35">
        <v>4.5632183908045976</v>
      </c>
      <c r="I63" s="52">
        <v>86</v>
      </c>
      <c r="J63" s="33">
        <v>277</v>
      </c>
      <c r="K63" s="35">
        <v>0.74729241877256314</v>
      </c>
      <c r="L63" s="52">
        <v>29</v>
      </c>
      <c r="M63" s="47"/>
      <c r="N63" s="47"/>
      <c r="O63" s="31">
        <v>15</v>
      </c>
      <c r="P63" s="32" t="s">
        <v>86</v>
      </c>
      <c r="Q63" s="33">
        <v>3124</v>
      </c>
      <c r="R63" s="34">
        <v>1.2805902848944456E-2</v>
      </c>
      <c r="S63" s="33">
        <v>2751</v>
      </c>
      <c r="T63" s="34">
        <v>1.2114513195615699E-2</v>
      </c>
      <c r="U63" s="35">
        <v>0.13558705925118142</v>
      </c>
      <c r="V63" s="52">
        <v>0</v>
      </c>
    </row>
    <row r="64" spans="2:22" ht="14.4" thickBot="1" x14ac:dyDescent="0.3">
      <c r="B64" s="36">
        <v>16</v>
      </c>
      <c r="C64" s="37" t="s">
        <v>86</v>
      </c>
      <c r="D64" s="38">
        <v>483</v>
      </c>
      <c r="E64" s="39">
        <v>1.2740365593099628E-2</v>
      </c>
      <c r="F64" s="38">
        <v>294</v>
      </c>
      <c r="G64" s="39">
        <v>8.3555959756721424E-3</v>
      </c>
      <c r="H64" s="40">
        <v>0.64285714285714279</v>
      </c>
      <c r="I64" s="53">
        <v>17</v>
      </c>
      <c r="J64" s="38">
        <v>501</v>
      </c>
      <c r="K64" s="40">
        <v>-3.59281437125748E-2</v>
      </c>
      <c r="L64" s="53">
        <v>-1</v>
      </c>
      <c r="M64" s="47"/>
      <c r="N64" s="47"/>
      <c r="O64" s="36">
        <v>16</v>
      </c>
      <c r="P64" s="37" t="s">
        <v>78</v>
      </c>
      <c r="Q64" s="38">
        <v>2989</v>
      </c>
      <c r="R64" s="39">
        <v>1.2252510760401722E-2</v>
      </c>
      <c r="S64" s="38">
        <v>2748</v>
      </c>
      <c r="T64" s="39">
        <v>1.2101302167049053E-2</v>
      </c>
      <c r="U64" s="40">
        <v>8.7700145560407616E-2</v>
      </c>
      <c r="V64" s="53">
        <v>0</v>
      </c>
    </row>
    <row r="65" spans="2:22" ht="14.4" thickBot="1" x14ac:dyDescent="0.3">
      <c r="B65" s="31">
        <v>17</v>
      </c>
      <c r="C65" s="32" t="s">
        <v>91</v>
      </c>
      <c r="D65" s="33">
        <v>465</v>
      </c>
      <c r="E65" s="34">
        <v>1.2265569359816412E-2</v>
      </c>
      <c r="F65" s="33">
        <v>356</v>
      </c>
      <c r="G65" s="34">
        <v>1.0117660433126811E-2</v>
      </c>
      <c r="H65" s="35">
        <v>0.30617977528089879</v>
      </c>
      <c r="I65" s="52">
        <v>5</v>
      </c>
      <c r="J65" s="33">
        <v>431</v>
      </c>
      <c r="K65" s="35">
        <v>7.8886310904872303E-2</v>
      </c>
      <c r="L65" s="52">
        <v>6</v>
      </c>
      <c r="M65" s="47"/>
      <c r="N65" s="47"/>
      <c r="O65" s="31">
        <v>17</v>
      </c>
      <c r="P65" s="32" t="s">
        <v>125</v>
      </c>
      <c r="Q65" s="33">
        <v>2967</v>
      </c>
      <c r="R65" s="34">
        <v>1.2162328345972535E-2</v>
      </c>
      <c r="S65" s="33">
        <v>2330</v>
      </c>
      <c r="T65" s="34">
        <v>1.0260565520096175E-2</v>
      </c>
      <c r="U65" s="35">
        <v>0.27339055793991407</v>
      </c>
      <c r="V65" s="52">
        <v>7</v>
      </c>
    </row>
    <row r="66" spans="2:22" ht="14.4" thickBot="1" x14ac:dyDescent="0.3">
      <c r="B66" s="36">
        <v>18</v>
      </c>
      <c r="C66" s="37" t="s">
        <v>200</v>
      </c>
      <c r="D66" s="38">
        <v>449</v>
      </c>
      <c r="E66" s="39">
        <v>1.1843528263564664E-2</v>
      </c>
      <c r="F66" s="38">
        <v>187</v>
      </c>
      <c r="G66" s="39">
        <v>5.3146137668390837E-3</v>
      </c>
      <c r="H66" s="40">
        <v>1.4010695187165774</v>
      </c>
      <c r="I66" s="53">
        <v>40</v>
      </c>
      <c r="J66" s="38">
        <v>288</v>
      </c>
      <c r="K66" s="40">
        <v>0.55902777777777768</v>
      </c>
      <c r="L66" s="53">
        <v>25</v>
      </c>
      <c r="M66" s="47"/>
      <c r="N66" s="47"/>
      <c r="O66" s="36">
        <v>18</v>
      </c>
      <c r="P66" s="37" t="s">
        <v>61</v>
      </c>
      <c r="Q66" s="38">
        <v>2576</v>
      </c>
      <c r="R66" s="39">
        <v>1.0559540889526542E-2</v>
      </c>
      <c r="S66" s="38">
        <v>2118</v>
      </c>
      <c r="T66" s="39">
        <v>9.3269861680530912E-3</v>
      </c>
      <c r="U66" s="40">
        <v>0.21624173748819642</v>
      </c>
      <c r="V66" s="53">
        <v>10</v>
      </c>
    </row>
    <row r="67" spans="2:22" ht="14.4" thickBot="1" x14ac:dyDescent="0.3">
      <c r="B67" s="31">
        <v>19</v>
      </c>
      <c r="C67" s="32" t="s">
        <v>36</v>
      </c>
      <c r="D67" s="33">
        <v>406</v>
      </c>
      <c r="E67" s="34">
        <v>1.0709292817388093E-2</v>
      </c>
      <c r="F67" s="33">
        <v>414</v>
      </c>
      <c r="G67" s="34">
        <v>1.176604331268118E-2</v>
      </c>
      <c r="H67" s="35">
        <v>-1.9323671497584516E-2</v>
      </c>
      <c r="I67" s="52">
        <v>-3</v>
      </c>
      <c r="J67" s="33">
        <v>458</v>
      </c>
      <c r="K67" s="35">
        <v>-0.11353711790393017</v>
      </c>
      <c r="L67" s="52">
        <v>-1</v>
      </c>
      <c r="O67" s="31">
        <v>19</v>
      </c>
      <c r="P67" s="32" t="s">
        <v>165</v>
      </c>
      <c r="Q67" s="33">
        <v>2451</v>
      </c>
      <c r="R67" s="34">
        <v>1.0047140807542529E-2</v>
      </c>
      <c r="S67" s="33">
        <v>2928</v>
      </c>
      <c r="T67" s="34">
        <v>1.2893963881047899E-2</v>
      </c>
      <c r="U67" s="35">
        <v>-0.16290983606557374</v>
      </c>
      <c r="V67" s="52">
        <v>-5</v>
      </c>
    </row>
    <row r="68" spans="2:22" ht="14.4" thickBot="1" x14ac:dyDescent="0.3">
      <c r="B68" s="36">
        <v>20</v>
      </c>
      <c r="C68" s="37" t="s">
        <v>125</v>
      </c>
      <c r="D68" s="38">
        <v>397</v>
      </c>
      <c r="E68" s="39">
        <v>1.0471894700746486E-2</v>
      </c>
      <c r="F68" s="38">
        <v>387</v>
      </c>
      <c r="G68" s="39">
        <v>1.0998692661854147E-2</v>
      </c>
      <c r="H68" s="40">
        <v>2.5839793281653645E-2</v>
      </c>
      <c r="I68" s="53">
        <v>0</v>
      </c>
      <c r="J68" s="38">
        <v>423</v>
      </c>
      <c r="K68" s="40">
        <v>-6.1465721040189103E-2</v>
      </c>
      <c r="L68" s="53">
        <v>4</v>
      </c>
      <c r="O68" s="36">
        <v>20</v>
      </c>
      <c r="P68" s="37" t="s">
        <v>87</v>
      </c>
      <c r="Q68" s="38">
        <v>2408</v>
      </c>
      <c r="R68" s="39">
        <v>9.8708751793400284E-3</v>
      </c>
      <c r="S68" s="38">
        <v>2649</v>
      </c>
      <c r="T68" s="39">
        <v>1.1665338224349687E-2</v>
      </c>
      <c r="U68" s="40">
        <v>-9.0977727444318646E-2</v>
      </c>
      <c r="V68" s="53">
        <v>-3</v>
      </c>
    </row>
    <row r="69" spans="2:22" ht="14.4" thickBot="1" x14ac:dyDescent="0.3">
      <c r="B69" s="72" t="s">
        <v>40</v>
      </c>
      <c r="C69" s="73"/>
      <c r="D69" s="41">
        <f>SUM(D49:D68)</f>
        <v>14763</v>
      </c>
      <c r="E69" s="42">
        <f>D69/D71</f>
        <v>0.38941204399778429</v>
      </c>
      <c r="F69" s="41">
        <f>SUM(F49:F68)</f>
        <v>12024</v>
      </c>
      <c r="G69" s="42">
        <f>F69/F71</f>
        <v>0.34172682316830555</v>
      </c>
      <c r="H69" s="43">
        <f>D69/F69-1</f>
        <v>0.22779441117764465</v>
      </c>
      <c r="I69" s="54"/>
      <c r="J69" s="41">
        <f>SUM(J49:J68)</f>
        <v>13369</v>
      </c>
      <c r="K69" s="42">
        <f>D69/J69-1</f>
        <v>0.10427107487471021</v>
      </c>
      <c r="L69" s="41"/>
      <c r="O69" s="72" t="s">
        <v>40</v>
      </c>
      <c r="P69" s="73"/>
      <c r="Q69" s="41">
        <f>SUM(Q49:Q68)</f>
        <v>89687</v>
      </c>
      <c r="R69" s="42">
        <f>Q69/Q71</f>
        <v>0.36764500922320148</v>
      </c>
      <c r="S69" s="41">
        <f>SUM(S49:S68)</f>
        <v>80298</v>
      </c>
      <c r="T69" s="42">
        <f>S69/S71</f>
        <v>0.3536063906148853</v>
      </c>
      <c r="U69" s="43">
        <f>Q69/S69-1</f>
        <v>0.11692694712197071</v>
      </c>
      <c r="V69" s="54"/>
    </row>
    <row r="70" spans="2:22" ht="14.4" thickBot="1" x14ac:dyDescent="0.3">
      <c r="B70" s="72" t="s">
        <v>12</v>
      </c>
      <c r="C70" s="73"/>
      <c r="D70" s="41">
        <f>D71-SUM(D49:D68)</f>
        <v>23148</v>
      </c>
      <c r="E70" s="42">
        <f>D70/D71</f>
        <v>0.61058795600221571</v>
      </c>
      <c r="F70" s="41">
        <f>F71-SUM(F49:F68)</f>
        <v>23162</v>
      </c>
      <c r="G70" s="42">
        <f>F70/F71</f>
        <v>0.6582731768316944</v>
      </c>
      <c r="H70" s="43">
        <f>D70/F70-1</f>
        <v>-6.0443830411882615E-4</v>
      </c>
      <c r="I70" s="54"/>
      <c r="J70" s="41">
        <f>J71-SUM(J49:J68)</f>
        <v>27620</v>
      </c>
      <c r="K70" s="42">
        <f>D70/J70-1</f>
        <v>-0.16191165821868214</v>
      </c>
      <c r="L70" s="59"/>
      <c r="O70" s="72" t="s">
        <v>12</v>
      </c>
      <c r="P70" s="73"/>
      <c r="Q70" s="41">
        <f>Q71-SUM(Q49:Q68)</f>
        <v>154263</v>
      </c>
      <c r="R70" s="42">
        <f>Q70/Q71</f>
        <v>0.63235499077679858</v>
      </c>
      <c r="S70" s="41">
        <f>S71-SUM(S49:S68)</f>
        <v>146785</v>
      </c>
      <c r="T70" s="42">
        <f>S70/S71</f>
        <v>0.6463936093851147</v>
      </c>
      <c r="U70" s="43">
        <f>Q70/S70-1</f>
        <v>5.0945260074258369E-2</v>
      </c>
      <c r="V70" s="54"/>
    </row>
    <row r="71" spans="2:22" ht="14.4" thickBot="1" x14ac:dyDescent="0.3">
      <c r="B71" s="70" t="s">
        <v>34</v>
      </c>
      <c r="C71" s="71"/>
      <c r="D71" s="44">
        <v>37911</v>
      </c>
      <c r="E71" s="45">
        <v>1</v>
      </c>
      <c r="F71" s="44">
        <v>35186</v>
      </c>
      <c r="G71" s="45">
        <v>1</v>
      </c>
      <c r="H71" s="46">
        <v>7.7445574944580153E-2</v>
      </c>
      <c r="I71" s="56"/>
      <c r="J71" s="44">
        <v>40989</v>
      </c>
      <c r="K71" s="46">
        <v>-7.5093317719388097E-2</v>
      </c>
      <c r="L71" s="44"/>
      <c r="M71" s="47"/>
      <c r="O71" s="70" t="s">
        <v>34</v>
      </c>
      <c r="P71" s="71"/>
      <c r="Q71" s="44">
        <v>243950</v>
      </c>
      <c r="R71" s="45">
        <v>1</v>
      </c>
      <c r="S71" s="44">
        <v>227083</v>
      </c>
      <c r="T71" s="45">
        <v>1</v>
      </c>
      <c r="U71" s="46">
        <v>7.4276806277880691E-2</v>
      </c>
      <c r="V71" s="56"/>
    </row>
    <row r="72" spans="2:22" x14ac:dyDescent="0.25">
      <c r="B72" s="48" t="s">
        <v>68</v>
      </c>
      <c r="O72" s="48" t="s">
        <v>68</v>
      </c>
    </row>
    <row r="73" spans="2:22" x14ac:dyDescent="0.25">
      <c r="B73" s="49" t="s">
        <v>67</v>
      </c>
      <c r="O73" s="49" t="s">
        <v>67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81"/>
  <sheetViews>
    <sheetView showGridLines="0" workbookViewId="0"/>
  </sheetViews>
  <sheetFormatPr defaultColWidth="9.21875" defaultRowHeight="13.8" x14ac:dyDescent="0.25"/>
  <cols>
    <col min="1" max="1" width="2" style="5" customWidth="1"/>
    <col min="2" max="2" width="8.21875" style="5" customWidth="1"/>
    <col min="3" max="3" width="19.21875" style="5" customWidth="1"/>
    <col min="4" max="12" width="10.21875" style="5" customWidth="1"/>
    <col min="13" max="14" width="4.44140625" style="5" customWidth="1"/>
    <col min="15" max="15" width="13.21875" style="5" customWidth="1"/>
    <col min="16" max="16" width="19.21875" style="5" customWidth="1"/>
    <col min="17" max="17" width="10.44140625" style="5" customWidth="1"/>
    <col min="18" max="22" width="10.5546875" style="5" customWidth="1"/>
    <col min="23" max="23" width="11.77734375" style="5" customWidth="1"/>
    <col min="24" max="16384" width="9.21875" style="5"/>
  </cols>
  <sheetData>
    <row r="1" spans="2:22" x14ac:dyDescent="0.25">
      <c r="B1" s="5" t="s">
        <v>3</v>
      </c>
      <c r="D1" s="3"/>
      <c r="O1" s="57"/>
      <c r="V1" s="63">
        <v>46239</v>
      </c>
    </row>
    <row r="2" spans="2:22" ht="14.55" customHeight="1" x14ac:dyDescent="0.3">
      <c r="B2" s="91" t="s">
        <v>182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/>
      <c r="N2" s="50"/>
      <c r="O2" s="91" t="s">
        <v>136</v>
      </c>
      <c r="P2" s="91"/>
      <c r="Q2" s="91"/>
      <c r="R2" s="91"/>
      <c r="S2" s="91"/>
      <c r="T2" s="91"/>
      <c r="U2" s="91"/>
      <c r="V2" s="91"/>
    </row>
    <row r="3" spans="2:22" ht="14.55" customHeight="1" x14ac:dyDescent="0.3">
      <c r="B3" s="100" t="s">
        <v>183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/>
      <c r="N3" s="50"/>
      <c r="O3" s="100" t="s">
        <v>137</v>
      </c>
      <c r="P3" s="100"/>
      <c r="Q3" s="100"/>
      <c r="R3" s="100"/>
      <c r="S3" s="100"/>
      <c r="T3" s="100"/>
      <c r="U3" s="100"/>
      <c r="V3" s="100"/>
    </row>
    <row r="4" spans="2:22" ht="14.55" customHeight="1" thickBot="1" x14ac:dyDescent="0.35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" x14ac:dyDescent="0.3">
      <c r="B5" s="76" t="s">
        <v>0</v>
      </c>
      <c r="C5" s="76" t="s">
        <v>1</v>
      </c>
      <c r="D5" s="78" t="s">
        <v>172</v>
      </c>
      <c r="E5" s="79"/>
      <c r="F5" s="79"/>
      <c r="G5" s="79"/>
      <c r="H5" s="79"/>
      <c r="I5" s="80"/>
      <c r="J5" s="78" t="s">
        <v>156</v>
      </c>
      <c r="K5" s="79"/>
      <c r="L5" s="80"/>
      <c r="M5"/>
      <c r="O5" s="76" t="s">
        <v>0</v>
      </c>
      <c r="P5" s="76" t="s">
        <v>1</v>
      </c>
      <c r="Q5" s="78" t="s">
        <v>178</v>
      </c>
      <c r="R5" s="79"/>
      <c r="S5" s="79"/>
      <c r="T5" s="79"/>
      <c r="U5" s="79"/>
      <c r="V5" s="80"/>
    </row>
    <row r="6" spans="2:22" ht="14.55" customHeight="1" thickBot="1" x14ac:dyDescent="0.35">
      <c r="B6" s="77"/>
      <c r="C6" s="77"/>
      <c r="D6" s="96" t="s">
        <v>173</v>
      </c>
      <c r="E6" s="97"/>
      <c r="F6" s="97"/>
      <c r="G6" s="97"/>
      <c r="H6" s="97"/>
      <c r="I6" s="98"/>
      <c r="J6" s="96" t="s">
        <v>157</v>
      </c>
      <c r="K6" s="97"/>
      <c r="L6" s="98"/>
      <c r="M6"/>
      <c r="O6" s="77"/>
      <c r="P6" s="77"/>
      <c r="Q6" s="96" t="s">
        <v>179</v>
      </c>
      <c r="R6" s="97"/>
      <c r="S6" s="97"/>
      <c r="T6" s="97"/>
      <c r="U6" s="97"/>
      <c r="V6" s="98"/>
    </row>
    <row r="7" spans="2:22" ht="14.55" customHeight="1" x14ac:dyDescent="0.3">
      <c r="B7" s="77"/>
      <c r="C7" s="77"/>
      <c r="D7" s="81">
        <v>2026</v>
      </c>
      <c r="E7" s="82"/>
      <c r="F7" s="81">
        <v>2025</v>
      </c>
      <c r="G7" s="82"/>
      <c r="H7" s="85" t="s">
        <v>5</v>
      </c>
      <c r="I7" s="85" t="s">
        <v>42</v>
      </c>
      <c r="J7" s="85">
        <v>2026</v>
      </c>
      <c r="K7" s="85" t="s">
        <v>174</v>
      </c>
      <c r="L7" s="87" t="s">
        <v>176</v>
      </c>
      <c r="M7"/>
      <c r="O7" s="77"/>
      <c r="P7" s="77"/>
      <c r="Q7" s="81">
        <v>2026</v>
      </c>
      <c r="R7" s="82"/>
      <c r="S7" s="81">
        <v>2026</v>
      </c>
      <c r="T7" s="82"/>
      <c r="U7" s="85" t="s">
        <v>5</v>
      </c>
      <c r="V7" s="85" t="s">
        <v>63</v>
      </c>
    </row>
    <row r="8" spans="2:22" ht="14.55" customHeight="1" thickBot="1" x14ac:dyDescent="0.35">
      <c r="B8" s="92" t="s">
        <v>6</v>
      </c>
      <c r="C8" s="92" t="s">
        <v>7</v>
      </c>
      <c r="D8" s="83"/>
      <c r="E8" s="84"/>
      <c r="F8" s="83"/>
      <c r="G8" s="84"/>
      <c r="H8" s="86"/>
      <c r="I8" s="86"/>
      <c r="J8" s="86"/>
      <c r="K8" s="86"/>
      <c r="L8" s="88"/>
      <c r="M8"/>
      <c r="O8" s="92" t="s">
        <v>6</v>
      </c>
      <c r="P8" s="92" t="s">
        <v>7</v>
      </c>
      <c r="Q8" s="83"/>
      <c r="R8" s="84"/>
      <c r="S8" s="83"/>
      <c r="T8" s="84"/>
      <c r="U8" s="86"/>
      <c r="V8" s="86"/>
    </row>
    <row r="9" spans="2:22" ht="14.55" customHeight="1" x14ac:dyDescent="0.3">
      <c r="B9" s="92"/>
      <c r="C9" s="92"/>
      <c r="D9" s="25" t="s">
        <v>8</v>
      </c>
      <c r="E9" s="26" t="s">
        <v>2</v>
      </c>
      <c r="F9" s="25" t="s">
        <v>8</v>
      </c>
      <c r="G9" s="26" t="s">
        <v>2</v>
      </c>
      <c r="H9" s="94" t="s">
        <v>9</v>
      </c>
      <c r="I9" s="94" t="s">
        <v>43</v>
      </c>
      <c r="J9" s="94" t="s">
        <v>8</v>
      </c>
      <c r="K9" s="94" t="s">
        <v>175</v>
      </c>
      <c r="L9" s="68" t="s">
        <v>177</v>
      </c>
      <c r="M9"/>
      <c r="O9" s="92"/>
      <c r="P9" s="92"/>
      <c r="Q9" s="25" t="s">
        <v>8</v>
      </c>
      <c r="R9" s="26" t="s">
        <v>2</v>
      </c>
      <c r="S9" s="25" t="s">
        <v>8</v>
      </c>
      <c r="T9" s="26" t="s">
        <v>2</v>
      </c>
      <c r="U9" s="94" t="s">
        <v>9</v>
      </c>
      <c r="V9" s="94" t="s">
        <v>64</v>
      </c>
    </row>
    <row r="10" spans="2:22" ht="14.55" customHeight="1" thickBot="1" x14ac:dyDescent="0.35">
      <c r="B10" s="93"/>
      <c r="C10" s="93"/>
      <c r="D10" s="28" t="s">
        <v>10</v>
      </c>
      <c r="E10" s="29" t="s">
        <v>11</v>
      </c>
      <c r="F10" s="28" t="s">
        <v>10</v>
      </c>
      <c r="G10" s="29" t="s">
        <v>11</v>
      </c>
      <c r="H10" s="95"/>
      <c r="I10" s="95"/>
      <c r="J10" s="95" t="s">
        <v>10</v>
      </c>
      <c r="K10" s="95"/>
      <c r="L10" s="69"/>
      <c r="M10"/>
      <c r="O10" s="93"/>
      <c r="P10" s="93"/>
      <c r="Q10" s="28" t="s">
        <v>10</v>
      </c>
      <c r="R10" s="29" t="s">
        <v>11</v>
      </c>
      <c r="S10" s="28" t="s">
        <v>10</v>
      </c>
      <c r="T10" s="29" t="s">
        <v>11</v>
      </c>
      <c r="U10" s="95"/>
      <c r="V10" s="95"/>
    </row>
    <row r="11" spans="2:22" ht="14.55" customHeight="1" thickBot="1" x14ac:dyDescent="0.35">
      <c r="B11" s="31">
        <v>1</v>
      </c>
      <c r="C11" s="32" t="s">
        <v>24</v>
      </c>
      <c r="D11" s="33">
        <v>1286</v>
      </c>
      <c r="E11" s="34">
        <v>0.20608974358974358</v>
      </c>
      <c r="F11" s="33">
        <v>890</v>
      </c>
      <c r="G11" s="34">
        <v>0.15969854656378971</v>
      </c>
      <c r="H11" s="35">
        <v>0.44494382022471912</v>
      </c>
      <c r="I11" s="52">
        <v>1</v>
      </c>
      <c r="J11" s="33">
        <v>1820</v>
      </c>
      <c r="K11" s="35">
        <v>-0.29340659340659336</v>
      </c>
      <c r="L11" s="52">
        <v>0</v>
      </c>
      <c r="M11"/>
      <c r="O11" s="31">
        <v>1</v>
      </c>
      <c r="P11" s="32" t="s">
        <v>24</v>
      </c>
      <c r="Q11" s="33">
        <v>8336</v>
      </c>
      <c r="R11" s="34">
        <v>0.1892008443223859</v>
      </c>
      <c r="S11" s="33">
        <v>5796</v>
      </c>
      <c r="T11" s="34">
        <v>0.14999223642668599</v>
      </c>
      <c r="U11" s="35">
        <v>0.43823326432022092</v>
      </c>
      <c r="V11" s="52">
        <v>2</v>
      </c>
    </row>
    <row r="12" spans="2:22" ht="14.55" customHeight="1" thickBot="1" x14ac:dyDescent="0.35">
      <c r="B12" s="36">
        <v>2</v>
      </c>
      <c r="C12" s="37" t="s">
        <v>19</v>
      </c>
      <c r="D12" s="38">
        <v>950</v>
      </c>
      <c r="E12" s="39">
        <v>0.15224358974358973</v>
      </c>
      <c r="F12" s="38">
        <v>1037</v>
      </c>
      <c r="G12" s="39">
        <v>0.18607572223219093</v>
      </c>
      <c r="H12" s="40">
        <v>-8.3895853423336497E-2</v>
      </c>
      <c r="I12" s="53">
        <v>-1</v>
      </c>
      <c r="J12" s="38">
        <v>939</v>
      </c>
      <c r="K12" s="40">
        <v>1.1714589989350266E-2</v>
      </c>
      <c r="L12" s="53">
        <v>0</v>
      </c>
      <c r="M12"/>
      <c r="O12" s="36">
        <v>2</v>
      </c>
      <c r="P12" s="37" t="s">
        <v>19</v>
      </c>
      <c r="Q12" s="38">
        <v>6786</v>
      </c>
      <c r="R12" s="39">
        <v>0.15402074491023401</v>
      </c>
      <c r="S12" s="38">
        <v>6594</v>
      </c>
      <c r="T12" s="39">
        <v>0.17064334144195434</v>
      </c>
      <c r="U12" s="40">
        <v>2.9117379435850799E-2</v>
      </c>
      <c r="V12" s="53">
        <v>-1</v>
      </c>
    </row>
    <row r="13" spans="2:22" ht="14.55" customHeight="1" thickBot="1" x14ac:dyDescent="0.35">
      <c r="B13" s="31">
        <v>3</v>
      </c>
      <c r="C13" s="32" t="s">
        <v>21</v>
      </c>
      <c r="D13" s="33">
        <v>783</v>
      </c>
      <c r="E13" s="34">
        <v>0.12548076923076923</v>
      </c>
      <c r="F13" s="33">
        <v>771</v>
      </c>
      <c r="G13" s="34">
        <v>0.1383455948322268</v>
      </c>
      <c r="H13" s="35">
        <v>1.5564202334630295E-2</v>
      </c>
      <c r="I13" s="52">
        <v>0</v>
      </c>
      <c r="J13" s="33">
        <v>855</v>
      </c>
      <c r="K13" s="35">
        <v>-8.4210526315789513E-2</v>
      </c>
      <c r="L13" s="52">
        <v>0</v>
      </c>
      <c r="M13"/>
      <c r="O13" s="31">
        <v>3</v>
      </c>
      <c r="P13" s="32" t="s">
        <v>21</v>
      </c>
      <c r="Q13" s="33">
        <v>6146</v>
      </c>
      <c r="R13" s="34">
        <v>0.13949476837876484</v>
      </c>
      <c r="S13" s="33">
        <v>6306</v>
      </c>
      <c r="T13" s="34">
        <v>0.16319031106050411</v>
      </c>
      <c r="U13" s="35">
        <v>-2.5372660957817983E-2</v>
      </c>
      <c r="V13" s="52">
        <v>-1</v>
      </c>
    </row>
    <row r="14" spans="2:22" ht="14.55" customHeight="1" thickBot="1" x14ac:dyDescent="0.35">
      <c r="B14" s="36">
        <v>4</v>
      </c>
      <c r="C14" s="37" t="s">
        <v>18</v>
      </c>
      <c r="D14" s="38">
        <v>605</v>
      </c>
      <c r="E14" s="39">
        <v>9.6955128205128208E-2</v>
      </c>
      <c r="F14" s="38">
        <v>629</v>
      </c>
      <c r="G14" s="39">
        <v>0.11286560200968958</v>
      </c>
      <c r="H14" s="40">
        <v>-3.8155802861685184E-2</v>
      </c>
      <c r="I14" s="53">
        <v>0</v>
      </c>
      <c r="J14" s="38">
        <v>797</v>
      </c>
      <c r="K14" s="40">
        <v>-0.24090338770388964</v>
      </c>
      <c r="L14" s="53">
        <v>0</v>
      </c>
      <c r="M14"/>
      <c r="O14" s="36">
        <v>4</v>
      </c>
      <c r="P14" s="37" t="s">
        <v>18</v>
      </c>
      <c r="Q14" s="38">
        <v>4890</v>
      </c>
      <c r="R14" s="39">
        <v>0.11098753943575659</v>
      </c>
      <c r="S14" s="38">
        <v>4153</v>
      </c>
      <c r="T14" s="39">
        <v>0.10747373324362093</v>
      </c>
      <c r="U14" s="40">
        <v>0.17746207560799432</v>
      </c>
      <c r="V14" s="53">
        <v>0</v>
      </c>
    </row>
    <row r="15" spans="2:22" ht="14.55" customHeight="1" thickBot="1" x14ac:dyDescent="0.35">
      <c r="B15" s="31">
        <v>5</v>
      </c>
      <c r="C15" s="32" t="s">
        <v>26</v>
      </c>
      <c r="D15" s="33">
        <v>593</v>
      </c>
      <c r="E15" s="34">
        <v>9.5032051282051277E-2</v>
      </c>
      <c r="F15" s="33">
        <v>580</v>
      </c>
      <c r="G15" s="34">
        <v>0.1040732101202225</v>
      </c>
      <c r="H15" s="35">
        <v>2.2413793103448265E-2</v>
      </c>
      <c r="I15" s="52">
        <v>0</v>
      </c>
      <c r="J15" s="33">
        <v>726</v>
      </c>
      <c r="K15" s="35">
        <v>-0.1831955922865014</v>
      </c>
      <c r="L15" s="52">
        <v>0</v>
      </c>
      <c r="M15"/>
      <c r="O15" s="31">
        <v>5</v>
      </c>
      <c r="P15" s="32" t="s">
        <v>26</v>
      </c>
      <c r="Q15" s="33">
        <v>4609</v>
      </c>
      <c r="R15" s="34">
        <v>0.10460972786490842</v>
      </c>
      <c r="S15" s="33">
        <v>3919</v>
      </c>
      <c r="T15" s="34">
        <v>0.10141814605869262</v>
      </c>
      <c r="U15" s="35">
        <v>0.17606532278642506</v>
      </c>
      <c r="V15" s="52">
        <v>0</v>
      </c>
    </row>
    <row r="16" spans="2:22" ht="14.55" customHeight="1" thickBot="1" x14ac:dyDescent="0.35">
      <c r="B16" s="36">
        <v>6</v>
      </c>
      <c r="C16" s="37" t="s">
        <v>31</v>
      </c>
      <c r="D16" s="38">
        <v>470</v>
      </c>
      <c r="E16" s="39">
        <v>7.5320512820512817E-2</v>
      </c>
      <c r="F16" s="38">
        <v>466</v>
      </c>
      <c r="G16" s="39">
        <v>8.3617441234523596E-2</v>
      </c>
      <c r="H16" s="40">
        <v>8.5836909871244149E-3</v>
      </c>
      <c r="I16" s="53">
        <v>0</v>
      </c>
      <c r="J16" s="38">
        <v>446</v>
      </c>
      <c r="K16" s="40">
        <v>5.3811659192825045E-2</v>
      </c>
      <c r="L16" s="53">
        <v>0</v>
      </c>
      <c r="M16"/>
      <c r="O16" s="36">
        <v>6</v>
      </c>
      <c r="P16" s="37" t="s">
        <v>31</v>
      </c>
      <c r="Q16" s="38">
        <v>2960</v>
      </c>
      <c r="R16" s="39">
        <v>6.7182641458044895E-2</v>
      </c>
      <c r="S16" s="38">
        <v>2950</v>
      </c>
      <c r="T16" s="39">
        <v>7.6341804254438178E-2</v>
      </c>
      <c r="U16" s="40">
        <v>3.3898305084745228E-3</v>
      </c>
      <c r="V16" s="53">
        <v>0</v>
      </c>
    </row>
    <row r="17" spans="2:22" ht="14.55" customHeight="1" thickBot="1" x14ac:dyDescent="0.35">
      <c r="B17" s="31">
        <v>7</v>
      </c>
      <c r="C17" s="32" t="s">
        <v>20</v>
      </c>
      <c r="D17" s="33">
        <v>337</v>
      </c>
      <c r="E17" s="34">
        <v>5.4006410256410259E-2</v>
      </c>
      <c r="F17" s="33">
        <v>229</v>
      </c>
      <c r="G17" s="34">
        <v>4.1090974340570609E-2</v>
      </c>
      <c r="H17" s="35">
        <v>0.47161572052401746</v>
      </c>
      <c r="I17" s="52">
        <v>1</v>
      </c>
      <c r="J17" s="33">
        <v>356</v>
      </c>
      <c r="K17" s="35">
        <v>-5.3370786516853896E-2</v>
      </c>
      <c r="L17" s="52">
        <v>1</v>
      </c>
      <c r="M17"/>
      <c r="O17" s="31">
        <v>7</v>
      </c>
      <c r="P17" s="32" t="s">
        <v>20</v>
      </c>
      <c r="Q17" s="33">
        <v>2092</v>
      </c>
      <c r="R17" s="34">
        <v>4.7481785787239834E-2</v>
      </c>
      <c r="S17" s="33">
        <v>1796</v>
      </c>
      <c r="T17" s="34">
        <v>4.6477925573210496E-2</v>
      </c>
      <c r="U17" s="35">
        <v>0.16481069042316254</v>
      </c>
      <c r="V17" s="52">
        <v>1</v>
      </c>
    </row>
    <row r="18" spans="2:22" ht="14.55" customHeight="1" thickBot="1" x14ac:dyDescent="0.35">
      <c r="B18" s="36">
        <v>8</v>
      </c>
      <c r="C18" s="37" t="s">
        <v>27</v>
      </c>
      <c r="D18" s="38">
        <v>199</v>
      </c>
      <c r="E18" s="39">
        <v>3.1891025641025639E-2</v>
      </c>
      <c r="F18" s="38">
        <v>147</v>
      </c>
      <c r="G18" s="39">
        <v>2.6377175668401219E-2</v>
      </c>
      <c r="H18" s="40">
        <v>0.3537414965986394</v>
      </c>
      <c r="I18" s="53">
        <v>1</v>
      </c>
      <c r="J18" s="38">
        <v>213</v>
      </c>
      <c r="K18" s="40">
        <v>-6.5727699530516381E-2</v>
      </c>
      <c r="L18" s="53">
        <v>1</v>
      </c>
      <c r="M18"/>
      <c r="O18" s="36">
        <v>8</v>
      </c>
      <c r="P18" s="37" t="s">
        <v>44</v>
      </c>
      <c r="Q18" s="38">
        <v>2076</v>
      </c>
      <c r="R18" s="39">
        <v>4.711863637395311E-2</v>
      </c>
      <c r="S18" s="38">
        <v>2376</v>
      </c>
      <c r="T18" s="39">
        <v>6.1487500646964441E-2</v>
      </c>
      <c r="U18" s="40">
        <v>-0.1262626262626263</v>
      </c>
      <c r="V18" s="53">
        <v>-1</v>
      </c>
    </row>
    <row r="19" spans="2:22" ht="14.55" customHeight="1" thickBot="1" x14ac:dyDescent="0.35">
      <c r="B19" s="31">
        <v>9</v>
      </c>
      <c r="C19" s="32" t="s">
        <v>44</v>
      </c>
      <c r="D19" s="33">
        <v>187</v>
      </c>
      <c r="E19" s="34">
        <v>2.9967948717948719E-2</v>
      </c>
      <c r="F19" s="33">
        <v>241</v>
      </c>
      <c r="G19" s="34">
        <v>4.3244213170644176E-2</v>
      </c>
      <c r="H19" s="35">
        <v>-0.22406639004149376</v>
      </c>
      <c r="I19" s="52">
        <v>-2</v>
      </c>
      <c r="J19" s="33">
        <v>443</v>
      </c>
      <c r="K19" s="35">
        <v>-0.57787810383747185</v>
      </c>
      <c r="L19" s="52">
        <v>-2</v>
      </c>
      <c r="M19"/>
      <c r="O19" s="31">
        <v>9</v>
      </c>
      <c r="P19" s="32" t="s">
        <v>27</v>
      </c>
      <c r="Q19" s="33">
        <v>1307</v>
      </c>
      <c r="R19" s="34">
        <v>2.9664767697859688E-2</v>
      </c>
      <c r="S19" s="33">
        <v>1173</v>
      </c>
      <c r="T19" s="34">
        <v>3.0355571657781688E-2</v>
      </c>
      <c r="U19" s="35">
        <v>0.11423699914748497</v>
      </c>
      <c r="V19" s="52">
        <v>0</v>
      </c>
    </row>
    <row r="20" spans="2:22" ht="14.55" customHeight="1" thickBot="1" x14ac:dyDescent="0.35">
      <c r="B20" s="36">
        <v>10</v>
      </c>
      <c r="C20" s="37" t="s">
        <v>28</v>
      </c>
      <c r="D20" s="38">
        <v>180</v>
      </c>
      <c r="E20" s="39">
        <v>2.8846153846153848E-2</v>
      </c>
      <c r="F20" s="38">
        <v>134</v>
      </c>
      <c r="G20" s="39">
        <v>2.4044500269154855E-2</v>
      </c>
      <c r="H20" s="40">
        <v>0.34328358208955234</v>
      </c>
      <c r="I20" s="53">
        <v>0</v>
      </c>
      <c r="J20" s="38">
        <v>172</v>
      </c>
      <c r="K20" s="40">
        <v>4.6511627906976827E-2</v>
      </c>
      <c r="L20" s="53">
        <v>0</v>
      </c>
      <c r="M20"/>
      <c r="O20" s="36">
        <v>10</v>
      </c>
      <c r="P20" s="37" t="s">
        <v>28</v>
      </c>
      <c r="Q20" s="38">
        <v>1147</v>
      </c>
      <c r="R20" s="39">
        <v>2.6033273564992396E-2</v>
      </c>
      <c r="S20" s="38">
        <v>1024</v>
      </c>
      <c r="T20" s="39">
        <v>2.6499663578489725E-2</v>
      </c>
      <c r="U20" s="40">
        <v>0.1201171875</v>
      </c>
      <c r="V20" s="53">
        <v>0</v>
      </c>
    </row>
    <row r="21" spans="2:22" ht="14.55" customHeight="1" thickBot="1" x14ac:dyDescent="0.35">
      <c r="B21" s="31">
        <v>11</v>
      </c>
      <c r="C21" s="32" t="s">
        <v>94</v>
      </c>
      <c r="D21" s="33">
        <v>135</v>
      </c>
      <c r="E21" s="34">
        <v>2.1634615384615384E-2</v>
      </c>
      <c r="F21" s="33">
        <v>30</v>
      </c>
      <c r="G21" s="34">
        <v>5.3830970751839223E-3</v>
      </c>
      <c r="H21" s="35">
        <v>3.5</v>
      </c>
      <c r="I21" s="52">
        <v>2</v>
      </c>
      <c r="J21" s="33">
        <v>134</v>
      </c>
      <c r="K21" s="35">
        <v>7.4626865671640896E-3</v>
      </c>
      <c r="L21" s="52">
        <v>0</v>
      </c>
      <c r="M21"/>
      <c r="O21" s="31">
        <v>11</v>
      </c>
      <c r="P21" s="32" t="s">
        <v>94</v>
      </c>
      <c r="Q21" s="33">
        <v>618</v>
      </c>
      <c r="R21" s="34">
        <v>1.4026646088199913E-2</v>
      </c>
      <c r="S21" s="33">
        <v>140</v>
      </c>
      <c r="T21" s="34">
        <v>3.623000879871642E-3</v>
      </c>
      <c r="U21" s="35">
        <v>3.4142857142857146</v>
      </c>
      <c r="V21" s="52">
        <v>4</v>
      </c>
    </row>
    <row r="22" spans="2:22" ht="14.55" customHeight="1" thickBot="1" x14ac:dyDescent="0.35">
      <c r="B22" s="36">
        <v>12</v>
      </c>
      <c r="C22" s="37" t="s">
        <v>55</v>
      </c>
      <c r="D22" s="38">
        <v>126</v>
      </c>
      <c r="E22" s="39">
        <v>2.0192307692307693E-2</v>
      </c>
      <c r="F22" s="38">
        <v>121</v>
      </c>
      <c r="G22" s="39">
        <v>2.1711824869908487E-2</v>
      </c>
      <c r="H22" s="40">
        <v>4.1322314049586861E-2</v>
      </c>
      <c r="I22" s="53">
        <v>-1</v>
      </c>
      <c r="J22" s="38">
        <v>102</v>
      </c>
      <c r="K22" s="40">
        <v>0.23529411764705888</v>
      </c>
      <c r="L22" s="53">
        <v>0</v>
      </c>
      <c r="M22"/>
      <c r="O22" s="36">
        <v>12</v>
      </c>
      <c r="P22" s="37" t="s">
        <v>55</v>
      </c>
      <c r="Q22" s="38">
        <v>609</v>
      </c>
      <c r="R22" s="39">
        <v>1.3822374543226129E-2</v>
      </c>
      <c r="S22" s="38">
        <v>671</v>
      </c>
      <c r="T22" s="39">
        <v>1.7364525645670512E-2</v>
      </c>
      <c r="U22" s="40">
        <v>-9.2399403874813713E-2</v>
      </c>
      <c r="V22" s="53">
        <v>-1</v>
      </c>
    </row>
    <row r="23" spans="2:22" ht="14.55" customHeight="1" thickBot="1" x14ac:dyDescent="0.35">
      <c r="B23" s="31">
        <v>13</v>
      </c>
      <c r="C23" s="32" t="s">
        <v>111</v>
      </c>
      <c r="D23" s="33">
        <v>93</v>
      </c>
      <c r="E23" s="34">
        <v>1.4903846153846155E-2</v>
      </c>
      <c r="F23" s="33">
        <v>0</v>
      </c>
      <c r="G23" s="34">
        <v>0</v>
      </c>
      <c r="H23" s="35"/>
      <c r="I23" s="52"/>
      <c r="J23" s="33">
        <v>55</v>
      </c>
      <c r="K23" s="35">
        <v>0.69090909090909092</v>
      </c>
      <c r="L23" s="52">
        <v>1</v>
      </c>
      <c r="M23"/>
      <c r="O23" s="31">
        <v>13</v>
      </c>
      <c r="P23" s="32" t="s">
        <v>111</v>
      </c>
      <c r="Q23" s="33">
        <v>497</v>
      </c>
      <c r="R23" s="34">
        <v>1.1280328650219024E-2</v>
      </c>
      <c r="S23" s="33">
        <v>1</v>
      </c>
      <c r="T23" s="34">
        <v>2.5878577713368872E-5</v>
      </c>
      <c r="U23" s="35">
        <v>496</v>
      </c>
      <c r="V23" s="52">
        <v>60</v>
      </c>
    </row>
    <row r="24" spans="2:22" ht="14.55" customHeight="1" thickBot="1" x14ac:dyDescent="0.35">
      <c r="B24" s="36">
        <v>14</v>
      </c>
      <c r="C24" s="37" t="s">
        <v>144</v>
      </c>
      <c r="D24" s="38">
        <v>35</v>
      </c>
      <c r="E24" s="39">
        <v>5.608974358974359E-3</v>
      </c>
      <c r="F24" s="38">
        <v>9</v>
      </c>
      <c r="G24" s="39">
        <v>1.6149291225551767E-3</v>
      </c>
      <c r="H24" s="40">
        <v>2.8888888888888888</v>
      </c>
      <c r="I24" s="53">
        <v>8</v>
      </c>
      <c r="J24" s="38">
        <v>19</v>
      </c>
      <c r="K24" s="40">
        <v>0.84210526315789469</v>
      </c>
      <c r="L24" s="53">
        <v>5</v>
      </c>
      <c r="M24"/>
      <c r="O24" s="36">
        <v>14</v>
      </c>
      <c r="P24" s="37" t="s">
        <v>71</v>
      </c>
      <c r="Q24" s="38">
        <v>232</v>
      </c>
      <c r="R24" s="39">
        <v>5.2656664926575732E-3</v>
      </c>
      <c r="S24" s="38">
        <v>244</v>
      </c>
      <c r="T24" s="39">
        <v>6.3143729620620051E-3</v>
      </c>
      <c r="U24" s="40">
        <v>-4.9180327868852514E-2</v>
      </c>
      <c r="V24" s="53">
        <v>-2</v>
      </c>
    </row>
    <row r="25" spans="2:22" ht="14.55" customHeight="1" thickBot="1" x14ac:dyDescent="0.35">
      <c r="B25" s="31">
        <v>15</v>
      </c>
      <c r="C25" s="32" t="s">
        <v>17</v>
      </c>
      <c r="D25" s="33">
        <v>32</v>
      </c>
      <c r="E25" s="34">
        <v>5.1282051282051282E-3</v>
      </c>
      <c r="F25" s="33">
        <v>19</v>
      </c>
      <c r="G25" s="34">
        <v>3.4092948142831511E-3</v>
      </c>
      <c r="H25" s="35">
        <v>0.68421052631578938</v>
      </c>
      <c r="I25" s="52">
        <v>4</v>
      </c>
      <c r="J25" s="33">
        <v>47</v>
      </c>
      <c r="K25" s="35">
        <v>-0.31914893617021278</v>
      </c>
      <c r="L25" s="52">
        <v>1</v>
      </c>
      <c r="M25"/>
      <c r="O25" s="31">
        <v>15</v>
      </c>
      <c r="P25" s="32" t="s">
        <v>17</v>
      </c>
      <c r="Q25" s="33">
        <v>192</v>
      </c>
      <c r="R25" s="34">
        <v>4.35779295944075E-3</v>
      </c>
      <c r="S25" s="33">
        <v>166</v>
      </c>
      <c r="T25" s="34">
        <v>4.2958439004192328E-3</v>
      </c>
      <c r="U25" s="35">
        <v>0.15662650602409633</v>
      </c>
      <c r="V25" s="52">
        <v>-2</v>
      </c>
    </row>
    <row r="26" spans="2:22" ht="14.55" customHeight="1" thickBot="1" x14ac:dyDescent="0.35">
      <c r="B26" s="36">
        <v>16</v>
      </c>
      <c r="C26" s="37" t="s">
        <v>93</v>
      </c>
      <c r="D26" s="38">
        <v>29</v>
      </c>
      <c r="E26" s="39">
        <v>4.6474358974358974E-3</v>
      </c>
      <c r="F26" s="38">
        <v>21</v>
      </c>
      <c r="G26" s="39">
        <v>3.7681679526287456E-3</v>
      </c>
      <c r="H26" s="40">
        <v>0.38095238095238093</v>
      </c>
      <c r="I26" s="53">
        <v>1</v>
      </c>
      <c r="J26" s="38">
        <v>14</v>
      </c>
      <c r="K26" s="40">
        <v>1.0714285714285716</v>
      </c>
      <c r="L26" s="53">
        <v>4</v>
      </c>
      <c r="M26"/>
      <c r="O26" s="36">
        <v>16</v>
      </c>
      <c r="P26" s="37" t="s">
        <v>93</v>
      </c>
      <c r="Q26" s="38">
        <v>149</v>
      </c>
      <c r="R26" s="39">
        <v>3.3818289112326652E-3</v>
      </c>
      <c r="S26" s="38">
        <v>123</v>
      </c>
      <c r="T26" s="39">
        <v>3.1830650587443715E-3</v>
      </c>
      <c r="U26" s="40">
        <v>0.21138211382113825</v>
      </c>
      <c r="V26" s="53">
        <v>0</v>
      </c>
    </row>
    <row r="27" spans="2:22" ht="14.55" customHeight="1" thickBot="1" x14ac:dyDescent="0.35">
      <c r="B27" s="31">
        <v>17</v>
      </c>
      <c r="C27" s="32" t="s">
        <v>71</v>
      </c>
      <c r="D27" s="33">
        <v>25</v>
      </c>
      <c r="E27" s="34">
        <v>4.0064102564102561E-3</v>
      </c>
      <c r="F27" s="33">
        <v>47</v>
      </c>
      <c r="G27" s="34">
        <v>8.4335187511214785E-3</v>
      </c>
      <c r="H27" s="35">
        <v>-0.46808510638297873</v>
      </c>
      <c r="I27" s="52">
        <v>-5</v>
      </c>
      <c r="J27" s="33">
        <v>81</v>
      </c>
      <c r="K27" s="35">
        <v>-0.69135802469135799</v>
      </c>
      <c r="L27" s="52">
        <v>-4</v>
      </c>
      <c r="M27"/>
      <c r="O27" s="31">
        <v>17</v>
      </c>
      <c r="P27" s="32" t="s">
        <v>25</v>
      </c>
      <c r="Q27" s="33">
        <v>134</v>
      </c>
      <c r="R27" s="34">
        <v>3.0413763362763567E-3</v>
      </c>
      <c r="S27" s="33">
        <v>88</v>
      </c>
      <c r="T27" s="34">
        <v>2.2773148387764609E-3</v>
      </c>
      <c r="U27" s="35">
        <v>0.52272727272727271</v>
      </c>
      <c r="V27" s="52">
        <v>1</v>
      </c>
    </row>
    <row r="28" spans="2:22" ht="14.55" customHeight="1" thickBot="1" x14ac:dyDescent="0.35">
      <c r="B28" s="36">
        <v>18</v>
      </c>
      <c r="C28" s="37" t="s">
        <v>145</v>
      </c>
      <c r="D28" s="38">
        <v>18</v>
      </c>
      <c r="E28" s="39">
        <v>2.8846153846153848E-3</v>
      </c>
      <c r="F28" s="38">
        <v>25</v>
      </c>
      <c r="G28" s="39">
        <v>4.4859142293199351E-3</v>
      </c>
      <c r="H28" s="40">
        <v>-0.28000000000000003</v>
      </c>
      <c r="I28" s="53">
        <v>-4</v>
      </c>
      <c r="J28" s="38">
        <v>21</v>
      </c>
      <c r="K28" s="40">
        <v>-0.1428571428571429</v>
      </c>
      <c r="L28" s="53">
        <v>0</v>
      </c>
      <c r="M28"/>
      <c r="O28" s="36">
        <v>18</v>
      </c>
      <c r="P28" s="37" t="s">
        <v>144</v>
      </c>
      <c r="Q28" s="38">
        <v>126</v>
      </c>
      <c r="R28" s="39">
        <v>2.8598016296329919E-3</v>
      </c>
      <c r="S28" s="38">
        <v>62</v>
      </c>
      <c r="T28" s="39">
        <v>1.6044718182288702E-3</v>
      </c>
      <c r="U28" s="40">
        <v>1.032258064516129</v>
      </c>
      <c r="V28" s="53">
        <v>3</v>
      </c>
    </row>
    <row r="29" spans="2:22" ht="14.55" customHeight="1" thickBot="1" x14ac:dyDescent="0.35">
      <c r="B29" s="31">
        <v>19</v>
      </c>
      <c r="C29" s="32" t="s">
        <v>119</v>
      </c>
      <c r="D29" s="33">
        <v>16</v>
      </c>
      <c r="E29" s="34">
        <v>2.5641025641025641E-3</v>
      </c>
      <c r="F29" s="33">
        <v>20</v>
      </c>
      <c r="G29" s="34">
        <v>3.5887313834559484E-3</v>
      </c>
      <c r="H29" s="35">
        <v>-0.19999999999999996</v>
      </c>
      <c r="I29" s="52">
        <v>-1</v>
      </c>
      <c r="J29" s="33">
        <v>5</v>
      </c>
      <c r="K29" s="35">
        <v>2.2000000000000002</v>
      </c>
      <c r="L29" s="52">
        <v>12</v>
      </c>
      <c r="M29"/>
      <c r="O29" s="31">
        <v>19</v>
      </c>
      <c r="P29" s="32" t="s">
        <v>145</v>
      </c>
      <c r="Q29" s="33">
        <v>114</v>
      </c>
      <c r="R29" s="34">
        <v>2.5874395696679452E-3</v>
      </c>
      <c r="S29" s="33">
        <v>89</v>
      </c>
      <c r="T29" s="34">
        <v>2.3031934164898299E-3</v>
      </c>
      <c r="U29" s="35">
        <v>0.2808988764044944</v>
      </c>
      <c r="V29" s="52">
        <v>-2</v>
      </c>
    </row>
    <row r="30" spans="2:22" ht="14.55" customHeight="1" thickBot="1" x14ac:dyDescent="0.35">
      <c r="B30" s="36" t="s">
        <v>155</v>
      </c>
      <c r="C30" s="37" t="s">
        <v>158</v>
      </c>
      <c r="D30" s="38">
        <v>16</v>
      </c>
      <c r="E30" s="39">
        <v>2.5641025641025641E-3</v>
      </c>
      <c r="F30" s="38">
        <v>7</v>
      </c>
      <c r="G30" s="39">
        <v>1.256055984209582E-3</v>
      </c>
      <c r="H30" s="40">
        <v>1.2857142857142856</v>
      </c>
      <c r="I30" s="53">
        <v>4</v>
      </c>
      <c r="J30" s="38">
        <v>22</v>
      </c>
      <c r="K30" s="40">
        <v>-0.27272727272727271</v>
      </c>
      <c r="L30" s="53">
        <v>-2</v>
      </c>
      <c r="M30"/>
      <c r="O30" s="36">
        <v>20</v>
      </c>
      <c r="P30" s="37" t="s">
        <v>22</v>
      </c>
      <c r="Q30" s="38">
        <v>91</v>
      </c>
      <c r="R30" s="39">
        <v>2.0654122880682719E-3</v>
      </c>
      <c r="S30" s="38">
        <v>6</v>
      </c>
      <c r="T30" s="39">
        <v>1.5527146628021324E-4</v>
      </c>
      <c r="U30" s="40">
        <v>14.166666666666666</v>
      </c>
      <c r="V30" s="53">
        <v>28</v>
      </c>
    </row>
    <row r="31" spans="2:22" ht="15" thickBot="1" x14ac:dyDescent="0.35">
      <c r="B31" s="72" t="s">
        <v>40</v>
      </c>
      <c r="C31" s="73"/>
      <c r="D31" s="41">
        <f>SUM(D11:D30)</f>
        <v>6115</v>
      </c>
      <c r="E31" s="42">
        <f>D31/D33</f>
        <v>0.97996794871794868</v>
      </c>
      <c r="F31" s="41">
        <f>SUM(F11:F30)</f>
        <v>5423</v>
      </c>
      <c r="G31" s="42">
        <f>F31/F33</f>
        <v>0.97308451462408041</v>
      </c>
      <c r="H31" s="43">
        <f>D31/F31-1</f>
        <v>0.12760464687442385</v>
      </c>
      <c r="I31" s="54"/>
      <c r="J31" s="41">
        <f>SUM(J11:J30)</f>
        <v>7267</v>
      </c>
      <c r="K31" s="42">
        <f>E31/J31-1</f>
        <v>-0.99986514821126771</v>
      </c>
      <c r="L31" s="41"/>
      <c r="M31"/>
      <c r="O31" s="72" t="s">
        <v>40</v>
      </c>
      <c r="P31" s="73"/>
      <c r="Q31" s="41">
        <f>SUM(Q11:Q30)</f>
        <v>43111</v>
      </c>
      <c r="R31" s="42">
        <f>Q31/Q33</f>
        <v>0.97848339726276135</v>
      </c>
      <c r="S31" s="41">
        <f>SUM(S11:S30)</f>
        <v>37677</v>
      </c>
      <c r="T31" s="42">
        <f>S31/S33</f>
        <v>0.97502717250659898</v>
      </c>
      <c r="U31" s="43">
        <f>Q31/S31-1</f>
        <v>0.1442259203227434</v>
      </c>
      <c r="V31" s="54"/>
    </row>
    <row r="32" spans="2:22" ht="15" thickBot="1" x14ac:dyDescent="0.35">
      <c r="B32" s="72" t="s">
        <v>12</v>
      </c>
      <c r="C32" s="73"/>
      <c r="D32" s="41">
        <f>D33-SUM(D11:D30)</f>
        <v>125</v>
      </c>
      <c r="E32" s="42">
        <f>D32/D33</f>
        <v>2.0032051282051284E-2</v>
      </c>
      <c r="F32" s="41">
        <f>F33-SUM(F11:F30)</f>
        <v>150</v>
      </c>
      <c r="G32" s="42">
        <f>F32/F33</f>
        <v>2.6915485375919611E-2</v>
      </c>
      <c r="H32" s="43">
        <f>D32/F32-1</f>
        <v>-0.16666666666666663</v>
      </c>
      <c r="I32" s="54"/>
      <c r="J32" s="41">
        <f>J33-SUM(J11:J30)</f>
        <v>196</v>
      </c>
      <c r="K32" s="42">
        <f>E32/J32-1</f>
        <v>-0.99989779565672421</v>
      </c>
      <c r="L32" s="41"/>
      <c r="M32"/>
      <c r="O32" s="72" t="s">
        <v>12</v>
      </c>
      <c r="P32" s="73"/>
      <c r="Q32" s="41">
        <f>Q33-SUM(Q11:Q30)</f>
        <v>948</v>
      </c>
      <c r="R32" s="42">
        <f>Q32/Q33</f>
        <v>2.1516602737238703E-2</v>
      </c>
      <c r="S32" s="41">
        <f>S33-SUM(S11:S30)</f>
        <v>965</v>
      </c>
      <c r="T32" s="42">
        <f>S32/S33</f>
        <v>2.4972827493400962E-2</v>
      </c>
      <c r="U32" s="43">
        <f>Q32/S32-1</f>
        <v>-1.7616580310880869E-2</v>
      </c>
      <c r="V32" s="55"/>
    </row>
    <row r="33" spans="2:22" ht="15" thickBot="1" x14ac:dyDescent="0.35">
      <c r="B33" s="70" t="s">
        <v>34</v>
      </c>
      <c r="C33" s="71"/>
      <c r="D33" s="44">
        <v>6240</v>
      </c>
      <c r="E33" s="45">
        <v>1</v>
      </c>
      <c r="F33" s="44">
        <v>5573</v>
      </c>
      <c r="G33" s="45">
        <v>1</v>
      </c>
      <c r="H33" s="46">
        <v>0.11968419163825583</v>
      </c>
      <c r="I33" s="56"/>
      <c r="J33" s="44">
        <v>7463</v>
      </c>
      <c r="K33" s="46">
        <v>-0.16387511724507575</v>
      </c>
      <c r="L33" s="44"/>
      <c r="M33"/>
      <c r="N33" s="47"/>
      <c r="O33" s="70" t="s">
        <v>34</v>
      </c>
      <c r="P33" s="71"/>
      <c r="Q33" s="44">
        <v>44059</v>
      </c>
      <c r="R33" s="45">
        <v>1</v>
      </c>
      <c r="S33" s="44">
        <v>38642</v>
      </c>
      <c r="T33" s="45">
        <v>1</v>
      </c>
      <c r="U33" s="46">
        <v>0.14018425547331925</v>
      </c>
      <c r="V33" s="56"/>
    </row>
    <row r="34" spans="2:22" ht="14.4" x14ac:dyDescent="0.3">
      <c r="B34" s="48" t="s">
        <v>68</v>
      </c>
      <c r="M34"/>
      <c r="O34" s="48" t="s">
        <v>68</v>
      </c>
    </row>
    <row r="35" spans="2:22" ht="14.4" x14ac:dyDescent="0.3">
      <c r="B35" s="49" t="s">
        <v>67</v>
      </c>
      <c r="M35"/>
      <c r="O35" s="49" t="s">
        <v>67</v>
      </c>
    </row>
    <row r="36" spans="2:22" x14ac:dyDescent="0.25">
      <c r="B36" s="60"/>
    </row>
    <row r="37" spans="2:22" x14ac:dyDescent="0.25">
      <c r="B37" s="61"/>
    </row>
    <row r="38" spans="2:22" ht="15" customHeight="1" x14ac:dyDescent="0.25">
      <c r="B38" s="91" t="s">
        <v>201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50"/>
      <c r="O38" s="91" t="s">
        <v>138</v>
      </c>
      <c r="P38" s="91"/>
      <c r="Q38" s="91"/>
      <c r="R38" s="91"/>
      <c r="S38" s="91"/>
      <c r="T38" s="91"/>
      <c r="U38" s="91"/>
      <c r="V38" s="91"/>
    </row>
    <row r="39" spans="2:22" ht="15" customHeight="1" x14ac:dyDescent="0.25">
      <c r="B39" s="100" t="s">
        <v>202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50"/>
      <c r="O39" s="100" t="s">
        <v>139</v>
      </c>
      <c r="P39" s="100"/>
      <c r="Q39" s="100"/>
      <c r="R39" s="100"/>
      <c r="S39" s="100"/>
      <c r="T39" s="100"/>
      <c r="U39" s="100"/>
      <c r="V39" s="100"/>
    </row>
    <row r="40" spans="2:22" ht="15" customHeight="1" thickBot="1" x14ac:dyDescent="0.3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51"/>
      <c r="V40" s="24" t="s">
        <v>4</v>
      </c>
    </row>
    <row r="41" spans="2:22" x14ac:dyDescent="0.25">
      <c r="B41" s="74" t="s">
        <v>0</v>
      </c>
      <c r="C41" s="76" t="s">
        <v>39</v>
      </c>
      <c r="D41" s="78" t="s">
        <v>172</v>
      </c>
      <c r="E41" s="79"/>
      <c r="F41" s="79"/>
      <c r="G41" s="79"/>
      <c r="H41" s="79"/>
      <c r="I41" s="80"/>
      <c r="J41" s="78" t="s">
        <v>156</v>
      </c>
      <c r="K41" s="79"/>
      <c r="L41" s="80"/>
      <c r="O41" s="74" t="s">
        <v>0</v>
      </c>
      <c r="P41" s="76" t="s">
        <v>39</v>
      </c>
      <c r="Q41" s="78" t="s">
        <v>178</v>
      </c>
      <c r="R41" s="79"/>
      <c r="S41" s="79"/>
      <c r="T41" s="79"/>
      <c r="U41" s="79"/>
      <c r="V41" s="80"/>
    </row>
    <row r="42" spans="2:22" ht="15" customHeight="1" thickBot="1" x14ac:dyDescent="0.3">
      <c r="B42" s="75"/>
      <c r="C42" s="77"/>
      <c r="D42" s="96" t="s">
        <v>173</v>
      </c>
      <c r="E42" s="97"/>
      <c r="F42" s="97"/>
      <c r="G42" s="97"/>
      <c r="H42" s="97"/>
      <c r="I42" s="98"/>
      <c r="J42" s="96" t="s">
        <v>157</v>
      </c>
      <c r="K42" s="97"/>
      <c r="L42" s="98"/>
      <c r="O42" s="75"/>
      <c r="P42" s="77"/>
      <c r="Q42" s="96" t="s">
        <v>179</v>
      </c>
      <c r="R42" s="97"/>
      <c r="S42" s="97"/>
      <c r="T42" s="97"/>
      <c r="U42" s="97"/>
      <c r="V42" s="98"/>
    </row>
    <row r="43" spans="2:22" ht="15" customHeight="1" x14ac:dyDescent="0.25">
      <c r="B43" s="75"/>
      <c r="C43" s="77"/>
      <c r="D43" s="81">
        <v>2026</v>
      </c>
      <c r="E43" s="82"/>
      <c r="F43" s="81">
        <v>2025</v>
      </c>
      <c r="G43" s="82"/>
      <c r="H43" s="85" t="s">
        <v>5</v>
      </c>
      <c r="I43" s="85" t="s">
        <v>42</v>
      </c>
      <c r="J43" s="85">
        <v>2026</v>
      </c>
      <c r="K43" s="85" t="s">
        <v>174</v>
      </c>
      <c r="L43" s="87" t="s">
        <v>176</v>
      </c>
      <c r="O43" s="75"/>
      <c r="P43" s="77"/>
      <c r="Q43" s="81">
        <v>2026</v>
      </c>
      <c r="R43" s="82"/>
      <c r="S43" s="81">
        <v>2025</v>
      </c>
      <c r="T43" s="82"/>
      <c r="U43" s="85" t="s">
        <v>5</v>
      </c>
      <c r="V43" s="87" t="s">
        <v>63</v>
      </c>
    </row>
    <row r="44" spans="2:22" ht="14.55" customHeight="1" thickBot="1" x14ac:dyDescent="0.3">
      <c r="B44" s="89" t="s">
        <v>6</v>
      </c>
      <c r="C44" s="92" t="s">
        <v>39</v>
      </c>
      <c r="D44" s="83"/>
      <c r="E44" s="84"/>
      <c r="F44" s="83"/>
      <c r="G44" s="84"/>
      <c r="H44" s="86"/>
      <c r="I44" s="86"/>
      <c r="J44" s="86"/>
      <c r="K44" s="86"/>
      <c r="L44" s="88"/>
      <c r="O44" s="89" t="s">
        <v>6</v>
      </c>
      <c r="P44" s="92" t="s">
        <v>39</v>
      </c>
      <c r="Q44" s="83"/>
      <c r="R44" s="84"/>
      <c r="S44" s="83"/>
      <c r="T44" s="84"/>
      <c r="U44" s="86"/>
      <c r="V44" s="88"/>
    </row>
    <row r="45" spans="2:22" ht="15" customHeight="1" x14ac:dyDescent="0.25">
      <c r="B45" s="89"/>
      <c r="C45" s="92"/>
      <c r="D45" s="25" t="s">
        <v>8</v>
      </c>
      <c r="E45" s="26" t="s">
        <v>2</v>
      </c>
      <c r="F45" s="25" t="s">
        <v>8</v>
      </c>
      <c r="G45" s="26" t="s">
        <v>2</v>
      </c>
      <c r="H45" s="94" t="s">
        <v>9</v>
      </c>
      <c r="I45" s="94" t="s">
        <v>43</v>
      </c>
      <c r="J45" s="94" t="s">
        <v>8</v>
      </c>
      <c r="K45" s="94" t="s">
        <v>175</v>
      </c>
      <c r="L45" s="68" t="s">
        <v>177</v>
      </c>
      <c r="O45" s="89"/>
      <c r="P45" s="92"/>
      <c r="Q45" s="25" t="s">
        <v>8</v>
      </c>
      <c r="R45" s="26" t="s">
        <v>2</v>
      </c>
      <c r="S45" s="25" t="s">
        <v>8</v>
      </c>
      <c r="T45" s="26" t="s">
        <v>2</v>
      </c>
      <c r="U45" s="94" t="s">
        <v>9</v>
      </c>
      <c r="V45" s="68" t="s">
        <v>64</v>
      </c>
    </row>
    <row r="46" spans="2:22" ht="14.25" customHeight="1" thickBot="1" x14ac:dyDescent="0.3">
      <c r="B46" s="90"/>
      <c r="C46" s="93"/>
      <c r="D46" s="28" t="s">
        <v>10</v>
      </c>
      <c r="E46" s="29" t="s">
        <v>11</v>
      </c>
      <c r="F46" s="28" t="s">
        <v>10</v>
      </c>
      <c r="G46" s="29" t="s">
        <v>11</v>
      </c>
      <c r="H46" s="95"/>
      <c r="I46" s="95"/>
      <c r="J46" s="95" t="s">
        <v>10</v>
      </c>
      <c r="K46" s="95"/>
      <c r="L46" s="69"/>
      <c r="O46" s="90"/>
      <c r="P46" s="93"/>
      <c r="Q46" s="28" t="s">
        <v>10</v>
      </c>
      <c r="R46" s="29" t="s">
        <v>11</v>
      </c>
      <c r="S46" s="28" t="s">
        <v>10</v>
      </c>
      <c r="T46" s="29" t="s">
        <v>11</v>
      </c>
      <c r="U46" s="95"/>
      <c r="V46" s="69"/>
    </row>
    <row r="47" spans="2:22" ht="14.4" thickBot="1" x14ac:dyDescent="0.3">
      <c r="B47" s="31">
        <v>1</v>
      </c>
      <c r="C47" s="32" t="s">
        <v>56</v>
      </c>
      <c r="D47" s="33">
        <v>829</v>
      </c>
      <c r="E47" s="34">
        <v>0.1328525641025641</v>
      </c>
      <c r="F47" s="33">
        <v>638</v>
      </c>
      <c r="G47" s="34">
        <v>0.11448053113224475</v>
      </c>
      <c r="H47" s="35">
        <v>0.29937304075235116</v>
      </c>
      <c r="I47" s="52">
        <v>0</v>
      </c>
      <c r="J47" s="33">
        <v>1235</v>
      </c>
      <c r="K47" s="35">
        <v>-0.32874493927125503</v>
      </c>
      <c r="L47" s="52">
        <v>0</v>
      </c>
      <c r="O47" s="31">
        <v>1</v>
      </c>
      <c r="P47" s="32" t="s">
        <v>56</v>
      </c>
      <c r="Q47" s="33">
        <v>5848</v>
      </c>
      <c r="R47" s="34">
        <v>0.13273111055629952</v>
      </c>
      <c r="S47" s="33">
        <v>3915</v>
      </c>
      <c r="T47" s="34">
        <v>0.10131463174783914</v>
      </c>
      <c r="U47" s="35">
        <v>0.49374201787994898</v>
      </c>
      <c r="V47" s="52">
        <v>0</v>
      </c>
    </row>
    <row r="48" spans="2:22" ht="14.4" thickBot="1" x14ac:dyDescent="0.3">
      <c r="B48" s="36">
        <v>2</v>
      </c>
      <c r="C48" s="37" t="s">
        <v>92</v>
      </c>
      <c r="D48" s="38">
        <v>409</v>
      </c>
      <c r="E48" s="39">
        <v>6.5544871794871798E-2</v>
      </c>
      <c r="F48" s="38">
        <v>233</v>
      </c>
      <c r="G48" s="39">
        <v>4.1808720617261798E-2</v>
      </c>
      <c r="H48" s="40">
        <v>0.75536480686695273</v>
      </c>
      <c r="I48" s="53">
        <v>7</v>
      </c>
      <c r="J48" s="38">
        <v>379</v>
      </c>
      <c r="K48" s="40">
        <v>7.9155672823219003E-2</v>
      </c>
      <c r="L48" s="53">
        <v>3</v>
      </c>
      <c r="O48" s="36">
        <v>2</v>
      </c>
      <c r="P48" s="37" t="s">
        <v>73</v>
      </c>
      <c r="Q48" s="38">
        <v>3323</v>
      </c>
      <c r="R48" s="39">
        <v>7.5421593771987566E-2</v>
      </c>
      <c r="S48" s="38">
        <v>2769</v>
      </c>
      <c r="T48" s="39">
        <v>7.1657781688318406E-2</v>
      </c>
      <c r="U48" s="40">
        <v>0.20007222824124238</v>
      </c>
      <c r="V48" s="53">
        <v>0</v>
      </c>
    </row>
    <row r="49" spans="2:22" ht="14.4" thickBot="1" x14ac:dyDescent="0.3">
      <c r="B49" s="31">
        <v>3</v>
      </c>
      <c r="C49" s="32" t="s">
        <v>73</v>
      </c>
      <c r="D49" s="33">
        <v>397</v>
      </c>
      <c r="E49" s="34">
        <v>6.3621794871794868E-2</v>
      </c>
      <c r="F49" s="33">
        <v>410</v>
      </c>
      <c r="G49" s="34">
        <v>7.3568993360846935E-2</v>
      </c>
      <c r="H49" s="35">
        <v>-3.170731707317076E-2</v>
      </c>
      <c r="I49" s="52">
        <v>-1</v>
      </c>
      <c r="J49" s="33">
        <v>509</v>
      </c>
      <c r="K49" s="35">
        <v>-0.22003929273084477</v>
      </c>
      <c r="L49" s="52">
        <v>-1</v>
      </c>
      <c r="O49" s="31">
        <v>3</v>
      </c>
      <c r="P49" s="32" t="s">
        <v>66</v>
      </c>
      <c r="Q49" s="33">
        <v>2829</v>
      </c>
      <c r="R49" s="34">
        <v>6.4209355636759793E-2</v>
      </c>
      <c r="S49" s="33">
        <v>2479</v>
      </c>
      <c r="T49" s="34">
        <v>6.4152994151441434E-2</v>
      </c>
      <c r="U49" s="35">
        <v>0.14118596208148437</v>
      </c>
      <c r="V49" s="52">
        <v>0</v>
      </c>
    </row>
    <row r="50" spans="2:22" ht="14.4" thickBot="1" x14ac:dyDescent="0.3">
      <c r="B50" s="36">
        <v>4</v>
      </c>
      <c r="C50" s="37" t="s">
        <v>146</v>
      </c>
      <c r="D50" s="38">
        <v>357</v>
      </c>
      <c r="E50" s="39">
        <v>5.721153846153846E-2</v>
      </c>
      <c r="F50" s="38">
        <v>144</v>
      </c>
      <c r="G50" s="39">
        <v>2.5838865960882827E-2</v>
      </c>
      <c r="H50" s="40">
        <v>1.4791666666666665</v>
      </c>
      <c r="I50" s="53">
        <v>10</v>
      </c>
      <c r="J50" s="38">
        <v>328</v>
      </c>
      <c r="K50" s="40">
        <v>8.8414634146341431E-2</v>
      </c>
      <c r="L50" s="53">
        <v>2</v>
      </c>
      <c r="O50" s="36">
        <v>4</v>
      </c>
      <c r="P50" s="37" t="s">
        <v>92</v>
      </c>
      <c r="Q50" s="38">
        <v>2489</v>
      </c>
      <c r="R50" s="39">
        <v>5.6492430604416805E-2</v>
      </c>
      <c r="S50" s="38">
        <v>1797</v>
      </c>
      <c r="T50" s="39">
        <v>4.6503804150923866E-2</v>
      </c>
      <c r="U50" s="40">
        <v>0.38508625486922643</v>
      </c>
      <c r="V50" s="53">
        <v>4</v>
      </c>
    </row>
    <row r="51" spans="2:22" ht="14.4" thickBot="1" x14ac:dyDescent="0.3">
      <c r="B51" s="31">
        <v>5</v>
      </c>
      <c r="C51" s="32" t="s">
        <v>60</v>
      </c>
      <c r="D51" s="33">
        <v>349</v>
      </c>
      <c r="E51" s="34">
        <v>5.5929487179487182E-2</v>
      </c>
      <c r="F51" s="33">
        <v>371</v>
      </c>
      <c r="G51" s="34">
        <v>6.6570967163107841E-2</v>
      </c>
      <c r="H51" s="35">
        <v>-5.9299191374663107E-2</v>
      </c>
      <c r="I51" s="52">
        <v>-2</v>
      </c>
      <c r="J51" s="33">
        <v>316</v>
      </c>
      <c r="K51" s="35">
        <v>0.10443037974683533</v>
      </c>
      <c r="L51" s="52">
        <v>2</v>
      </c>
      <c r="O51" s="31">
        <v>5</v>
      </c>
      <c r="P51" s="32" t="s">
        <v>60</v>
      </c>
      <c r="Q51" s="33">
        <v>2197</v>
      </c>
      <c r="R51" s="34">
        <v>4.9864953811933996E-2</v>
      </c>
      <c r="S51" s="33">
        <v>2223</v>
      </c>
      <c r="T51" s="34">
        <v>5.7528078256819007E-2</v>
      </c>
      <c r="U51" s="35">
        <v>-1.1695906432748537E-2</v>
      </c>
      <c r="V51" s="52">
        <v>2</v>
      </c>
    </row>
    <row r="52" spans="2:22" ht="14.4" thickBot="1" x14ac:dyDescent="0.3">
      <c r="B52" s="36">
        <v>6</v>
      </c>
      <c r="C52" s="37" t="s">
        <v>66</v>
      </c>
      <c r="D52" s="38">
        <v>305</v>
      </c>
      <c r="E52" s="39">
        <v>4.8878205128205128E-2</v>
      </c>
      <c r="F52" s="38">
        <v>360</v>
      </c>
      <c r="G52" s="39">
        <v>6.4597164902207072E-2</v>
      </c>
      <c r="H52" s="40">
        <v>-0.15277777777777779</v>
      </c>
      <c r="I52" s="53">
        <v>-2</v>
      </c>
      <c r="J52" s="38">
        <v>393</v>
      </c>
      <c r="K52" s="40">
        <v>-0.22391857506361323</v>
      </c>
      <c r="L52" s="53">
        <v>-2</v>
      </c>
      <c r="O52" s="36">
        <v>6</v>
      </c>
      <c r="P52" s="37" t="s">
        <v>58</v>
      </c>
      <c r="Q52" s="38">
        <v>2145</v>
      </c>
      <c r="R52" s="39">
        <v>4.8684718218752129E-2</v>
      </c>
      <c r="S52" s="38">
        <v>2319</v>
      </c>
      <c r="T52" s="39">
        <v>6.0012421717302415E-2</v>
      </c>
      <c r="U52" s="40">
        <v>-7.5032341526520052E-2</v>
      </c>
      <c r="V52" s="53">
        <v>-1</v>
      </c>
    </row>
    <row r="53" spans="2:22" ht="14.4" thickBot="1" x14ac:dyDescent="0.3">
      <c r="B53" s="31">
        <v>7</v>
      </c>
      <c r="C53" s="32" t="s">
        <v>58</v>
      </c>
      <c r="D53" s="33">
        <v>258</v>
      </c>
      <c r="E53" s="34">
        <v>4.1346153846153845E-2</v>
      </c>
      <c r="F53" s="33">
        <v>268</v>
      </c>
      <c r="G53" s="34">
        <v>4.8089000538309709E-2</v>
      </c>
      <c r="H53" s="35">
        <v>-3.7313432835820892E-2</v>
      </c>
      <c r="I53" s="52">
        <v>0</v>
      </c>
      <c r="J53" s="33">
        <v>305</v>
      </c>
      <c r="K53" s="35">
        <v>-0.15409836065573768</v>
      </c>
      <c r="L53" s="52">
        <v>2</v>
      </c>
      <c r="O53" s="31">
        <v>7</v>
      </c>
      <c r="P53" s="32" t="s">
        <v>75</v>
      </c>
      <c r="Q53" s="33">
        <v>2104</v>
      </c>
      <c r="R53" s="34">
        <v>4.7754147847204886E-2</v>
      </c>
      <c r="S53" s="33">
        <v>2250</v>
      </c>
      <c r="T53" s="34">
        <v>5.8226799855079968E-2</v>
      </c>
      <c r="U53" s="35">
        <v>-6.4888888888888885E-2</v>
      </c>
      <c r="V53" s="52">
        <v>-1</v>
      </c>
    </row>
    <row r="54" spans="2:22" ht="14.4" thickBot="1" x14ac:dyDescent="0.3">
      <c r="B54" s="36">
        <v>8</v>
      </c>
      <c r="C54" s="37" t="s">
        <v>75</v>
      </c>
      <c r="D54" s="38">
        <v>233</v>
      </c>
      <c r="E54" s="39">
        <v>3.7339743589743589E-2</v>
      </c>
      <c r="F54" s="38">
        <v>303</v>
      </c>
      <c r="G54" s="39">
        <v>5.436928045935762E-2</v>
      </c>
      <c r="H54" s="40">
        <v>-0.23102310231023104</v>
      </c>
      <c r="I54" s="53">
        <v>-3</v>
      </c>
      <c r="J54" s="38">
        <v>284</v>
      </c>
      <c r="K54" s="40">
        <v>-0.17957746478873238</v>
      </c>
      <c r="L54" s="53">
        <v>2</v>
      </c>
      <c r="O54" s="36">
        <v>8</v>
      </c>
      <c r="P54" s="37" t="s">
        <v>57</v>
      </c>
      <c r="Q54" s="38">
        <v>2076</v>
      </c>
      <c r="R54" s="39">
        <v>4.711863637395311E-2</v>
      </c>
      <c r="S54" s="38">
        <v>2376</v>
      </c>
      <c r="T54" s="39">
        <v>6.1487500646964441E-2</v>
      </c>
      <c r="U54" s="40">
        <v>-0.1262626262626263</v>
      </c>
      <c r="V54" s="53">
        <v>-4</v>
      </c>
    </row>
    <row r="55" spans="2:22" ht="14.4" thickBot="1" x14ac:dyDescent="0.3">
      <c r="B55" s="31">
        <v>9</v>
      </c>
      <c r="C55" s="32" t="s">
        <v>127</v>
      </c>
      <c r="D55" s="33">
        <v>222</v>
      </c>
      <c r="E55" s="34">
        <v>3.5576923076923075E-2</v>
      </c>
      <c r="F55" s="33">
        <v>147</v>
      </c>
      <c r="G55" s="34">
        <v>2.6377175668401219E-2</v>
      </c>
      <c r="H55" s="35">
        <v>0.51020408163265296</v>
      </c>
      <c r="I55" s="52">
        <v>4</v>
      </c>
      <c r="J55" s="33">
        <v>310</v>
      </c>
      <c r="K55" s="35">
        <v>-0.28387096774193543</v>
      </c>
      <c r="L55" s="52">
        <v>-1</v>
      </c>
      <c r="O55" s="31">
        <v>9</v>
      </c>
      <c r="P55" s="32" t="s">
        <v>127</v>
      </c>
      <c r="Q55" s="33">
        <v>1600</v>
      </c>
      <c r="R55" s="34">
        <v>3.6314941328672919E-2</v>
      </c>
      <c r="S55" s="33">
        <v>868</v>
      </c>
      <c r="T55" s="34">
        <v>2.2462605455204183E-2</v>
      </c>
      <c r="U55" s="35">
        <v>0.84331797235023043</v>
      </c>
      <c r="V55" s="52">
        <v>6</v>
      </c>
    </row>
    <row r="56" spans="2:22" ht="14.4" thickBot="1" x14ac:dyDescent="0.3">
      <c r="B56" s="36">
        <v>10</v>
      </c>
      <c r="C56" s="37" t="s">
        <v>74</v>
      </c>
      <c r="D56" s="38">
        <v>204</v>
      </c>
      <c r="E56" s="39">
        <v>3.2692307692307694E-2</v>
      </c>
      <c r="F56" s="38">
        <v>201</v>
      </c>
      <c r="G56" s="39">
        <v>3.6066750403732278E-2</v>
      </c>
      <c r="H56" s="40">
        <v>1.4925373134328401E-2</v>
      </c>
      <c r="I56" s="53">
        <v>0</v>
      </c>
      <c r="J56" s="38">
        <v>222</v>
      </c>
      <c r="K56" s="40">
        <v>-8.108108108108103E-2</v>
      </c>
      <c r="L56" s="53">
        <v>2</v>
      </c>
      <c r="O56" s="36">
        <v>10</v>
      </c>
      <c r="P56" s="37" t="s">
        <v>146</v>
      </c>
      <c r="Q56" s="38">
        <v>1590</v>
      </c>
      <c r="R56" s="39">
        <v>3.608797294536871E-2</v>
      </c>
      <c r="S56" s="38">
        <v>1116</v>
      </c>
      <c r="T56" s="39">
        <v>2.8880492728119662E-2</v>
      </c>
      <c r="U56" s="40">
        <v>0.42473118279569899</v>
      </c>
      <c r="V56" s="53">
        <v>2</v>
      </c>
    </row>
    <row r="57" spans="2:22" ht="14.4" thickBot="1" x14ac:dyDescent="0.3">
      <c r="B57" s="31">
        <v>11</v>
      </c>
      <c r="C57" s="32" t="s">
        <v>150</v>
      </c>
      <c r="D57" s="33">
        <v>195</v>
      </c>
      <c r="E57" s="34">
        <v>3.125E-2</v>
      </c>
      <c r="F57" s="33">
        <v>115</v>
      </c>
      <c r="G57" s="34">
        <v>2.0635205454871703E-2</v>
      </c>
      <c r="H57" s="35">
        <v>0.69565217391304346</v>
      </c>
      <c r="I57" s="52">
        <v>6</v>
      </c>
      <c r="J57" s="33">
        <v>205</v>
      </c>
      <c r="K57" s="35">
        <v>-4.8780487804878092E-2</v>
      </c>
      <c r="L57" s="52">
        <v>2</v>
      </c>
      <c r="O57" s="31">
        <v>11</v>
      </c>
      <c r="P57" s="32" t="s">
        <v>74</v>
      </c>
      <c r="Q57" s="33">
        <v>1497</v>
      </c>
      <c r="R57" s="34">
        <v>3.3977166980639593E-2</v>
      </c>
      <c r="S57" s="33">
        <v>1430</v>
      </c>
      <c r="T57" s="34">
        <v>3.7006366130117492E-2</v>
      </c>
      <c r="U57" s="35">
        <v>4.6853146853146788E-2</v>
      </c>
      <c r="V57" s="52">
        <v>-1</v>
      </c>
    </row>
    <row r="58" spans="2:22" ht="14.4" thickBot="1" x14ac:dyDescent="0.3">
      <c r="B58" s="36">
        <v>12</v>
      </c>
      <c r="C58" s="37" t="s">
        <v>57</v>
      </c>
      <c r="D58" s="38">
        <v>187</v>
      </c>
      <c r="E58" s="39">
        <v>2.9967948717948719E-2</v>
      </c>
      <c r="F58" s="38">
        <v>241</v>
      </c>
      <c r="G58" s="39">
        <v>4.3244213170644176E-2</v>
      </c>
      <c r="H58" s="40">
        <v>-0.22406639004149376</v>
      </c>
      <c r="I58" s="53">
        <v>-4</v>
      </c>
      <c r="J58" s="38">
        <v>443</v>
      </c>
      <c r="K58" s="40">
        <v>-0.57787810383747185</v>
      </c>
      <c r="L58" s="53">
        <v>-9</v>
      </c>
      <c r="O58" s="36">
        <v>12</v>
      </c>
      <c r="P58" s="37" t="s">
        <v>84</v>
      </c>
      <c r="Q58" s="38">
        <v>1426</v>
      </c>
      <c r="R58" s="39">
        <v>3.2365691459179738E-2</v>
      </c>
      <c r="S58" s="38">
        <v>1474</v>
      </c>
      <c r="T58" s="39">
        <v>3.8145023549505719E-2</v>
      </c>
      <c r="U58" s="40">
        <v>-3.2564450474898199E-2</v>
      </c>
      <c r="V58" s="53">
        <v>-3</v>
      </c>
    </row>
    <row r="59" spans="2:22" ht="14.4" thickBot="1" x14ac:dyDescent="0.3">
      <c r="B59" s="31">
        <v>13</v>
      </c>
      <c r="C59" s="32" t="s">
        <v>84</v>
      </c>
      <c r="D59" s="33">
        <v>172</v>
      </c>
      <c r="E59" s="34">
        <v>2.7564102564102563E-2</v>
      </c>
      <c r="F59" s="33">
        <v>178</v>
      </c>
      <c r="G59" s="34">
        <v>3.1939709312757941E-2</v>
      </c>
      <c r="H59" s="35">
        <v>-3.3707865168539297E-2</v>
      </c>
      <c r="I59" s="52">
        <v>-2</v>
      </c>
      <c r="J59" s="33">
        <v>176</v>
      </c>
      <c r="K59" s="35">
        <v>-2.2727272727272707E-2</v>
      </c>
      <c r="L59" s="52">
        <v>1</v>
      </c>
      <c r="O59" s="31">
        <v>13</v>
      </c>
      <c r="P59" s="32" t="s">
        <v>150</v>
      </c>
      <c r="Q59" s="33">
        <v>1020</v>
      </c>
      <c r="R59" s="34">
        <v>2.3150775097028984E-2</v>
      </c>
      <c r="S59" s="33">
        <v>922</v>
      </c>
      <c r="T59" s="34">
        <v>2.3860048651726102E-2</v>
      </c>
      <c r="U59" s="35">
        <v>0.10629067245119317</v>
      </c>
      <c r="V59" s="52">
        <v>1</v>
      </c>
    </row>
    <row r="60" spans="2:22" ht="14.4" thickBot="1" x14ac:dyDescent="0.3">
      <c r="B60" s="36">
        <v>14</v>
      </c>
      <c r="C60" s="37" t="s">
        <v>147</v>
      </c>
      <c r="D60" s="38">
        <v>162</v>
      </c>
      <c r="E60" s="39">
        <v>2.5961538461538463E-2</v>
      </c>
      <c r="F60" s="38">
        <v>155</v>
      </c>
      <c r="G60" s="39">
        <v>2.7812668221783601E-2</v>
      </c>
      <c r="H60" s="40">
        <v>4.5161290322580649E-2</v>
      </c>
      <c r="I60" s="53">
        <v>-2</v>
      </c>
      <c r="J60" s="38">
        <v>89</v>
      </c>
      <c r="K60" s="40">
        <v>0.8202247191011236</v>
      </c>
      <c r="L60" s="53">
        <v>8</v>
      </c>
      <c r="O60" s="36">
        <v>14</v>
      </c>
      <c r="P60" s="37" t="s">
        <v>152</v>
      </c>
      <c r="Q60" s="38">
        <v>894</v>
      </c>
      <c r="R60" s="39">
        <v>2.029097346739599E-2</v>
      </c>
      <c r="S60" s="38">
        <v>761</v>
      </c>
      <c r="T60" s="39">
        <v>1.9693597639873713E-2</v>
      </c>
      <c r="U60" s="40">
        <v>0.17477003942181346</v>
      </c>
      <c r="V60" s="53">
        <v>2</v>
      </c>
    </row>
    <row r="61" spans="2:22" ht="14.4" thickBot="1" x14ac:dyDescent="0.3">
      <c r="B61" s="31">
        <v>15</v>
      </c>
      <c r="C61" s="32" t="s">
        <v>160</v>
      </c>
      <c r="D61" s="33">
        <v>126</v>
      </c>
      <c r="E61" s="34">
        <v>2.0192307692307693E-2</v>
      </c>
      <c r="F61" s="33">
        <v>121</v>
      </c>
      <c r="G61" s="34">
        <v>2.1711824869908487E-2</v>
      </c>
      <c r="H61" s="35">
        <v>4.1322314049586861E-2</v>
      </c>
      <c r="I61" s="52">
        <v>1</v>
      </c>
      <c r="J61" s="33">
        <v>102</v>
      </c>
      <c r="K61" s="35">
        <v>0.23529411764705888</v>
      </c>
      <c r="L61" s="52">
        <v>3</v>
      </c>
      <c r="O61" s="31">
        <v>15</v>
      </c>
      <c r="P61" s="32" t="s">
        <v>147</v>
      </c>
      <c r="Q61" s="33">
        <v>861</v>
      </c>
      <c r="R61" s="34">
        <v>1.9541977802492113E-2</v>
      </c>
      <c r="S61" s="33">
        <v>1110</v>
      </c>
      <c r="T61" s="34">
        <v>2.8725221261839448E-2</v>
      </c>
      <c r="U61" s="35">
        <v>-0.22432432432432436</v>
      </c>
      <c r="V61" s="52">
        <v>-2</v>
      </c>
    </row>
    <row r="62" spans="2:22" ht="14.4" thickBot="1" x14ac:dyDescent="0.3">
      <c r="B62" s="36">
        <v>16</v>
      </c>
      <c r="C62" s="37" t="s">
        <v>203</v>
      </c>
      <c r="D62" s="38">
        <v>112</v>
      </c>
      <c r="E62" s="39">
        <v>1.7948717948717947E-2</v>
      </c>
      <c r="F62" s="38">
        <v>64</v>
      </c>
      <c r="G62" s="39">
        <v>1.1483940427059035E-2</v>
      </c>
      <c r="H62" s="40">
        <v>0.75</v>
      </c>
      <c r="I62" s="53">
        <v>5</v>
      </c>
      <c r="J62" s="38">
        <v>78</v>
      </c>
      <c r="K62" s="40">
        <v>0.4358974358974359</v>
      </c>
      <c r="L62" s="53">
        <v>7</v>
      </c>
      <c r="O62" s="36">
        <v>16</v>
      </c>
      <c r="P62" s="37" t="s">
        <v>149</v>
      </c>
      <c r="Q62" s="38">
        <v>844</v>
      </c>
      <c r="R62" s="39">
        <v>1.9156131550874964E-2</v>
      </c>
      <c r="S62" s="38">
        <v>433</v>
      </c>
      <c r="T62" s="39">
        <v>1.1205424149888722E-2</v>
      </c>
      <c r="U62" s="40">
        <v>0.94919168591224024</v>
      </c>
      <c r="V62" s="53">
        <v>10</v>
      </c>
    </row>
    <row r="63" spans="2:22" ht="14.4" thickBot="1" x14ac:dyDescent="0.3">
      <c r="B63" s="31">
        <v>17</v>
      </c>
      <c r="C63" s="32" t="s">
        <v>159</v>
      </c>
      <c r="D63" s="33">
        <v>108</v>
      </c>
      <c r="E63" s="34">
        <v>1.7307692307692309E-2</v>
      </c>
      <c r="F63" s="33">
        <v>88</v>
      </c>
      <c r="G63" s="34">
        <v>1.5790418087206173E-2</v>
      </c>
      <c r="H63" s="35">
        <v>0.22727272727272729</v>
      </c>
      <c r="I63" s="52">
        <v>3</v>
      </c>
      <c r="J63" s="33">
        <v>107</v>
      </c>
      <c r="K63" s="35">
        <v>9.3457943925232545E-3</v>
      </c>
      <c r="L63" s="52">
        <v>0</v>
      </c>
      <c r="O63" s="31">
        <v>17</v>
      </c>
      <c r="P63" s="32" t="s">
        <v>151</v>
      </c>
      <c r="Q63" s="33">
        <v>739</v>
      </c>
      <c r="R63" s="34">
        <v>1.6772963526180802E-2</v>
      </c>
      <c r="S63" s="33">
        <v>539</v>
      </c>
      <c r="T63" s="34">
        <v>1.3948553387505823E-2</v>
      </c>
      <c r="U63" s="35">
        <v>0.3710575139146568</v>
      </c>
      <c r="V63" s="52">
        <v>2</v>
      </c>
    </row>
    <row r="64" spans="2:22" ht="14.4" thickBot="1" x14ac:dyDescent="0.3">
      <c r="B64" s="36">
        <v>18</v>
      </c>
      <c r="C64" s="37" t="s">
        <v>149</v>
      </c>
      <c r="D64" s="38">
        <v>107</v>
      </c>
      <c r="E64" s="39">
        <v>1.7147435897435899E-2</v>
      </c>
      <c r="F64" s="38">
        <v>115</v>
      </c>
      <c r="G64" s="39">
        <v>2.0635205454871703E-2</v>
      </c>
      <c r="H64" s="40">
        <v>-6.956521739130439E-2</v>
      </c>
      <c r="I64" s="53">
        <v>-1</v>
      </c>
      <c r="J64" s="38">
        <v>153</v>
      </c>
      <c r="K64" s="40">
        <v>-0.30065359477124187</v>
      </c>
      <c r="L64" s="53">
        <v>-3</v>
      </c>
      <c r="O64" s="36">
        <v>18</v>
      </c>
      <c r="P64" s="37" t="s">
        <v>148</v>
      </c>
      <c r="Q64" s="38">
        <v>683</v>
      </c>
      <c r="R64" s="39">
        <v>1.5501940579677251E-2</v>
      </c>
      <c r="S64" s="38">
        <v>523</v>
      </c>
      <c r="T64" s="39">
        <v>1.3534496144091921E-2</v>
      </c>
      <c r="U64" s="40">
        <v>0.3059273422562141</v>
      </c>
      <c r="V64" s="53">
        <v>2</v>
      </c>
    </row>
    <row r="65" spans="2:22" ht="14.4" thickBot="1" x14ac:dyDescent="0.3">
      <c r="B65" s="31">
        <v>19</v>
      </c>
      <c r="C65" s="32" t="s">
        <v>161</v>
      </c>
      <c r="D65" s="33">
        <v>100</v>
      </c>
      <c r="E65" s="34">
        <v>1.6025641025641024E-2</v>
      </c>
      <c r="F65" s="33">
        <v>36</v>
      </c>
      <c r="G65" s="34">
        <v>6.4597164902207068E-3</v>
      </c>
      <c r="H65" s="35">
        <v>1.7777777777777777</v>
      </c>
      <c r="I65" s="52">
        <v>12</v>
      </c>
      <c r="J65" s="33">
        <v>98</v>
      </c>
      <c r="K65" s="35">
        <v>2.0408163265306145E-2</v>
      </c>
      <c r="L65" s="52">
        <v>0</v>
      </c>
      <c r="O65" s="31">
        <v>19</v>
      </c>
      <c r="P65" s="32" t="s">
        <v>159</v>
      </c>
      <c r="Q65" s="33">
        <v>645</v>
      </c>
      <c r="R65" s="34">
        <v>1.4639460723121269E-2</v>
      </c>
      <c r="S65" s="33">
        <v>636</v>
      </c>
      <c r="T65" s="34">
        <v>1.6458775425702604E-2</v>
      </c>
      <c r="U65" s="35">
        <v>1.4150943396226356E-2</v>
      </c>
      <c r="V65" s="52">
        <v>-1</v>
      </c>
    </row>
    <row r="66" spans="2:22" ht="14.4" thickBot="1" x14ac:dyDescent="0.3">
      <c r="B66" s="36">
        <v>20</v>
      </c>
      <c r="C66" s="37" t="s">
        <v>152</v>
      </c>
      <c r="D66" s="38">
        <v>99</v>
      </c>
      <c r="E66" s="39">
        <v>1.5865384615384615E-2</v>
      </c>
      <c r="F66" s="38">
        <v>108</v>
      </c>
      <c r="G66" s="39">
        <v>1.9379149470662122E-2</v>
      </c>
      <c r="H66" s="40">
        <v>-8.333333333333337E-2</v>
      </c>
      <c r="I66" s="53">
        <v>-1</v>
      </c>
      <c r="J66" s="38">
        <v>257</v>
      </c>
      <c r="K66" s="40">
        <v>-0.61478599221789887</v>
      </c>
      <c r="L66" s="53">
        <v>-9</v>
      </c>
      <c r="O66" s="36">
        <v>20</v>
      </c>
      <c r="P66" s="37" t="s">
        <v>203</v>
      </c>
      <c r="Q66" s="38">
        <v>628</v>
      </c>
      <c r="R66" s="39">
        <v>1.425361447150412E-2</v>
      </c>
      <c r="S66" s="38">
        <v>521</v>
      </c>
      <c r="T66" s="39">
        <v>1.3482738988665184E-2</v>
      </c>
      <c r="U66" s="40">
        <v>0.20537428023032622</v>
      </c>
      <c r="V66" s="53">
        <v>1</v>
      </c>
    </row>
    <row r="67" spans="2:22" ht="14.4" thickBot="1" x14ac:dyDescent="0.3">
      <c r="B67" s="72" t="s">
        <v>59</v>
      </c>
      <c r="C67" s="73"/>
      <c r="D67" s="41">
        <f>SUM(D47:D66)</f>
        <v>4931</v>
      </c>
      <c r="E67" s="42">
        <f>D67/D69</f>
        <v>0.79022435897435894</v>
      </c>
      <c r="F67" s="41">
        <f>SUM(F47:F66)</f>
        <v>4296</v>
      </c>
      <c r="G67" s="42">
        <f>F67/F69</f>
        <v>0.77085950116633772</v>
      </c>
      <c r="H67" s="43">
        <f>D67/F67-1</f>
        <v>0.14781191806331462</v>
      </c>
      <c r="I67" s="54"/>
      <c r="J67" s="41">
        <f>SUM(J47:J66)</f>
        <v>5989</v>
      </c>
      <c r="K67" s="42">
        <f>D67/J67-1</f>
        <v>-0.17665720487560532</v>
      </c>
      <c r="L67" s="41"/>
      <c r="O67" s="72" t="s">
        <v>59</v>
      </c>
      <c r="P67" s="73"/>
      <c r="Q67" s="41">
        <f>SUM(Q47:Q66)</f>
        <v>35438</v>
      </c>
      <c r="R67" s="42">
        <f>Q67/Q69</f>
        <v>0.80433055675344423</v>
      </c>
      <c r="S67" s="41">
        <f>SUM(S47:S66)</f>
        <v>30461</v>
      </c>
      <c r="T67" s="42">
        <f>S67/S69</f>
        <v>0.78828735572692921</v>
      </c>
      <c r="U67" s="43">
        <f>Q67/S67-1</f>
        <v>0.16338925183020914</v>
      </c>
      <c r="V67" s="54"/>
    </row>
    <row r="68" spans="2:22" ht="14.4" thickBot="1" x14ac:dyDescent="0.3">
      <c r="B68" s="72" t="s">
        <v>12</v>
      </c>
      <c r="C68" s="73"/>
      <c r="D68" s="41">
        <f>D69-D67</f>
        <v>1309</v>
      </c>
      <c r="E68" s="42">
        <f>D68/D69</f>
        <v>0.20977564102564103</v>
      </c>
      <c r="F68" s="41">
        <f>F69-F67</f>
        <v>1277</v>
      </c>
      <c r="G68" s="42">
        <f>F68/F69</f>
        <v>0.2291404988336623</v>
      </c>
      <c r="H68" s="43">
        <f>D68/F68-1</f>
        <v>2.5058731401722767E-2</v>
      </c>
      <c r="I68" s="55"/>
      <c r="J68" s="41">
        <f>J69-SUM(J47:J56)</f>
        <v>3182</v>
      </c>
      <c r="K68" s="43">
        <f>D68/J68-1</f>
        <v>-0.58862350722815837</v>
      </c>
      <c r="L68" s="59"/>
      <c r="O68" s="72" t="s">
        <v>12</v>
      </c>
      <c r="P68" s="73"/>
      <c r="Q68" s="41">
        <f>Q69-Q67</f>
        <v>8621</v>
      </c>
      <c r="R68" s="42">
        <f>Q68/Q69</f>
        <v>0.19566944324655575</v>
      </c>
      <c r="S68" s="41">
        <f>S69-S67</f>
        <v>8181</v>
      </c>
      <c r="T68" s="42">
        <f>S68/S69</f>
        <v>0.21171264427307077</v>
      </c>
      <c r="U68" s="43">
        <f>Q68/S68-1</f>
        <v>5.3783156093387019E-2</v>
      </c>
      <c r="V68" s="55"/>
    </row>
    <row r="69" spans="2:22" ht="14.4" thickBot="1" x14ac:dyDescent="0.3">
      <c r="B69" s="70" t="s">
        <v>34</v>
      </c>
      <c r="C69" s="71"/>
      <c r="D69" s="44">
        <v>6240</v>
      </c>
      <c r="E69" s="45">
        <v>1</v>
      </c>
      <c r="F69" s="44">
        <v>5573</v>
      </c>
      <c r="G69" s="45">
        <v>1</v>
      </c>
      <c r="H69" s="46">
        <v>0.11968419163825583</v>
      </c>
      <c r="I69" s="56"/>
      <c r="J69" s="44">
        <v>7463</v>
      </c>
      <c r="K69" s="46">
        <v>-0.16387511724507575</v>
      </c>
      <c r="L69" s="44"/>
      <c r="O69" s="70" t="s">
        <v>34</v>
      </c>
      <c r="P69" s="71"/>
      <c r="Q69" s="44">
        <v>44059</v>
      </c>
      <c r="R69" s="45">
        <v>1</v>
      </c>
      <c r="S69" s="44">
        <v>38642</v>
      </c>
      <c r="T69" s="45">
        <v>1</v>
      </c>
      <c r="U69" s="46">
        <v>0.14018425547331925</v>
      </c>
      <c r="V69" s="56"/>
    </row>
    <row r="70" spans="2:22" x14ac:dyDescent="0.25">
      <c r="B70" s="48" t="s">
        <v>68</v>
      </c>
      <c r="O70" s="48" t="s">
        <v>68</v>
      </c>
    </row>
    <row r="71" spans="2:22" x14ac:dyDescent="0.25">
      <c r="B71" s="49" t="s">
        <v>67</v>
      </c>
      <c r="O71" s="49" t="s">
        <v>67</v>
      </c>
    </row>
    <row r="79" spans="2:22" ht="15" customHeight="1" x14ac:dyDescent="0.25"/>
    <row r="81" ht="15" customHeight="1" x14ac:dyDescent="0.25"/>
  </sheetData>
  <mergeCells count="84">
    <mergeCell ref="O69:P69"/>
    <mergeCell ref="O44:O46"/>
    <mergeCell ref="P44:P46"/>
    <mergeCell ref="U45:U46"/>
    <mergeCell ref="V45:V46"/>
    <mergeCell ref="O67:P67"/>
    <mergeCell ref="O68:P68"/>
    <mergeCell ref="S43:T44"/>
    <mergeCell ref="U43:U44"/>
    <mergeCell ref="V43:V44"/>
    <mergeCell ref="Q43:R44"/>
    <mergeCell ref="V7:V8"/>
    <mergeCell ref="P8:P10"/>
    <mergeCell ref="O31:P31"/>
    <mergeCell ref="O32:P32"/>
    <mergeCell ref="O33:P33"/>
    <mergeCell ref="V9:V10"/>
    <mergeCell ref="P5:P7"/>
    <mergeCell ref="O39:V39"/>
    <mergeCell ref="O41:O43"/>
    <mergeCell ref="P41:P43"/>
    <mergeCell ref="Q41:V41"/>
    <mergeCell ref="Q42:V42"/>
    <mergeCell ref="B33:C33"/>
    <mergeCell ref="B38:L38"/>
    <mergeCell ref="B8:B10"/>
    <mergeCell ref="K7:K8"/>
    <mergeCell ref="L7:L8"/>
    <mergeCell ref="B31:C31"/>
    <mergeCell ref="B5:B7"/>
    <mergeCell ref="C5:C7"/>
    <mergeCell ref="C8:C10"/>
    <mergeCell ref="H9:H10"/>
    <mergeCell ref="J7:J8"/>
    <mergeCell ref="H7:H8"/>
    <mergeCell ref="D7:E8"/>
    <mergeCell ref="O38:V38"/>
    <mergeCell ref="F7:G8"/>
    <mergeCell ref="I9:I10"/>
    <mergeCell ref="C41:C43"/>
    <mergeCell ref="D41:I41"/>
    <mergeCell ref="J41:L41"/>
    <mergeCell ref="D43:E44"/>
    <mergeCell ref="F43:G44"/>
    <mergeCell ref="D42:I42"/>
    <mergeCell ref="J42:L42"/>
    <mergeCell ref="I7:I8"/>
    <mergeCell ref="B39:L39"/>
    <mergeCell ref="J9:J10"/>
    <mergeCell ref="K9:K10"/>
    <mergeCell ref="L9:L10"/>
    <mergeCell ref="B32:C32"/>
    <mergeCell ref="J45:J46"/>
    <mergeCell ref="B69:C69"/>
    <mergeCell ref="L45:L46"/>
    <mergeCell ref="C44:C46"/>
    <mergeCell ref="B67:C67"/>
    <mergeCell ref="L43:L44"/>
    <mergeCell ref="B44:B46"/>
    <mergeCell ref="H45:H46"/>
    <mergeCell ref="H43:H44"/>
    <mergeCell ref="I43:I44"/>
    <mergeCell ref="J43:J44"/>
    <mergeCell ref="K43:K44"/>
    <mergeCell ref="B68:C68"/>
    <mergeCell ref="I45:I46"/>
    <mergeCell ref="K45:K46"/>
    <mergeCell ref="B41:B43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30">
    <cfRule type="cellIs" dxfId="23" priority="9" operator="equal">
      <formula>0</formula>
    </cfRule>
  </conditionalFormatting>
  <conditionalFormatting sqref="D47:H66">
    <cfRule type="cellIs" dxfId="22" priority="31" operator="equal">
      <formula>0</formula>
    </cfRule>
  </conditionalFormatting>
  <conditionalFormatting sqref="H11:H32 U11:U32 H47:H68">
    <cfRule type="cellIs" dxfId="21" priority="24" operator="lessThan">
      <formula>0</formula>
    </cfRule>
  </conditionalFormatting>
  <conditionalFormatting sqref="I11:I30">
    <cfRule type="cellIs" dxfId="20" priority="7" operator="lessThan">
      <formula>0</formula>
    </cfRule>
  </conditionalFormatting>
  <conditionalFormatting sqref="I47:I66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30">
    <cfRule type="cellIs" dxfId="16" priority="6" operator="equal">
      <formula>0</formula>
    </cfRule>
  </conditionalFormatting>
  <conditionalFormatting sqref="J47:K66">
    <cfRule type="cellIs" dxfId="15" priority="29" operator="equal">
      <formula>0</formula>
    </cfRule>
  </conditionalFormatting>
  <conditionalFormatting sqref="K68">
    <cfRule type="cellIs" dxfId="14" priority="23" operator="lessThan">
      <formula>0</formula>
    </cfRule>
  </conditionalFormatting>
  <conditionalFormatting sqref="K11:L30">
    <cfRule type="cellIs" dxfId="13" priority="5" operator="lessThan">
      <formula>0</formula>
    </cfRule>
  </conditionalFormatting>
  <conditionalFormatting sqref="K47:L66">
    <cfRule type="cellIs" dxfId="12" priority="26" operator="lessThan">
      <formula>0</formula>
    </cfRule>
  </conditionalFormatting>
  <conditionalFormatting sqref="L11:L30">
    <cfRule type="cellIs" dxfId="11" priority="4" operator="equal">
      <formula>0</formula>
    </cfRule>
  </conditionalFormatting>
  <conditionalFormatting sqref="L47:L66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30">
    <cfRule type="cellIs" dxfId="8" priority="3" operator="equal">
      <formula>0</formula>
    </cfRule>
  </conditionalFormatting>
  <conditionalFormatting sqref="Q47:U66">
    <cfRule type="cellIs" dxfId="7" priority="17" operator="equal">
      <formula>0</formula>
    </cfRule>
  </conditionalFormatting>
  <conditionalFormatting sqref="U47:U68">
    <cfRule type="cellIs" dxfId="6" priority="15" operator="lessThan">
      <formula>0</formula>
    </cfRule>
  </conditionalFormatting>
  <conditionalFormatting sqref="V11:V30">
    <cfRule type="cellIs" dxfId="5" priority="1" operator="lessThan">
      <formula>0</formula>
    </cfRule>
  </conditionalFormatting>
  <conditionalFormatting sqref="V47:V66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tabSelected="1" workbookViewId="0">
      <selection activeCell="I6" sqref="I6:J6"/>
    </sheetView>
  </sheetViews>
  <sheetFormatPr defaultColWidth="9.21875" defaultRowHeight="13.8" x14ac:dyDescent="0.25"/>
  <cols>
    <col min="1" max="1" width="1.77734375" style="5" customWidth="1"/>
    <col min="2" max="2" width="8.21875" style="5" customWidth="1"/>
    <col min="3" max="3" width="16" style="5" customWidth="1"/>
    <col min="4" max="9" width="8.77734375" style="5" customWidth="1"/>
    <col min="10" max="10" width="9.5546875" style="5" customWidth="1"/>
    <col min="11" max="14" width="8.77734375" style="5" customWidth="1"/>
    <col min="15" max="15" width="10.21875" style="5" customWidth="1"/>
    <col min="16" max="16" width="9.21875" style="5"/>
    <col min="17" max="17" width="17" style="5" bestFit="1" customWidth="1"/>
    <col min="18" max="16384" width="9.21875" style="5"/>
  </cols>
  <sheetData>
    <row r="1" spans="2:15" x14ac:dyDescent="0.25">
      <c r="B1" s="5" t="s">
        <v>3</v>
      </c>
      <c r="D1" s="3"/>
      <c r="O1" s="57">
        <v>46239</v>
      </c>
    </row>
    <row r="2" spans="2:15" ht="14.55" customHeight="1" x14ac:dyDescent="0.25">
      <c r="B2" s="91" t="s">
        <v>14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2:15" ht="14.55" customHeight="1" x14ac:dyDescent="0.25">
      <c r="B3" s="100" t="s">
        <v>15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2:15" ht="14.55" customHeight="1" thickBot="1" x14ac:dyDescent="0.3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55" customHeight="1" x14ac:dyDescent="0.25">
      <c r="B5" s="76" t="s">
        <v>0</v>
      </c>
      <c r="C5" s="76" t="s">
        <v>1</v>
      </c>
      <c r="D5" s="78" t="s">
        <v>172</v>
      </c>
      <c r="E5" s="79"/>
      <c r="F5" s="79"/>
      <c r="G5" s="79"/>
      <c r="H5" s="107"/>
      <c r="I5" s="108" t="s">
        <v>156</v>
      </c>
      <c r="J5" s="107"/>
      <c r="K5" s="108" t="s">
        <v>180</v>
      </c>
      <c r="L5" s="79"/>
      <c r="M5" s="79"/>
      <c r="N5" s="79"/>
      <c r="O5" s="80"/>
    </row>
    <row r="6" spans="2:15" ht="14.55" customHeight="1" thickBot="1" x14ac:dyDescent="0.3">
      <c r="B6" s="77"/>
      <c r="C6" s="77"/>
      <c r="D6" s="96" t="s">
        <v>173</v>
      </c>
      <c r="E6" s="97"/>
      <c r="F6" s="97"/>
      <c r="G6" s="97"/>
      <c r="H6" s="109"/>
      <c r="I6" s="110" t="s">
        <v>157</v>
      </c>
      <c r="J6" s="109"/>
      <c r="K6" s="110" t="s">
        <v>181</v>
      </c>
      <c r="L6" s="97"/>
      <c r="M6" s="97"/>
      <c r="N6" s="97"/>
      <c r="O6" s="98"/>
    </row>
    <row r="7" spans="2:15" ht="14.55" customHeight="1" x14ac:dyDescent="0.25">
      <c r="B7" s="77"/>
      <c r="C7" s="77"/>
      <c r="D7" s="81">
        <v>2026</v>
      </c>
      <c r="E7" s="82"/>
      <c r="F7" s="81">
        <v>2025</v>
      </c>
      <c r="G7" s="82"/>
      <c r="H7" s="85" t="s">
        <v>5</v>
      </c>
      <c r="I7" s="105">
        <v>2026</v>
      </c>
      <c r="J7" s="105" t="s">
        <v>174</v>
      </c>
      <c r="K7" s="81">
        <v>2026</v>
      </c>
      <c r="L7" s="82"/>
      <c r="M7" s="81">
        <v>2025</v>
      </c>
      <c r="N7" s="82"/>
      <c r="O7" s="85" t="s">
        <v>5</v>
      </c>
    </row>
    <row r="8" spans="2:15" ht="14.55" customHeight="1" thickBot="1" x14ac:dyDescent="0.3">
      <c r="B8" s="92" t="s">
        <v>6</v>
      </c>
      <c r="C8" s="92" t="s">
        <v>7</v>
      </c>
      <c r="D8" s="83"/>
      <c r="E8" s="84"/>
      <c r="F8" s="83"/>
      <c r="G8" s="84"/>
      <c r="H8" s="86"/>
      <c r="I8" s="106"/>
      <c r="J8" s="106"/>
      <c r="K8" s="83"/>
      <c r="L8" s="84"/>
      <c r="M8" s="83"/>
      <c r="N8" s="84"/>
      <c r="O8" s="86"/>
    </row>
    <row r="9" spans="2:15" ht="14.55" customHeight="1" x14ac:dyDescent="0.25">
      <c r="B9" s="92"/>
      <c r="C9" s="92"/>
      <c r="D9" s="25" t="s">
        <v>8</v>
      </c>
      <c r="E9" s="26" t="s">
        <v>2</v>
      </c>
      <c r="F9" s="25" t="s">
        <v>8</v>
      </c>
      <c r="G9" s="26" t="s">
        <v>2</v>
      </c>
      <c r="H9" s="94" t="s">
        <v>9</v>
      </c>
      <c r="I9" s="27" t="s">
        <v>8</v>
      </c>
      <c r="J9" s="103" t="s">
        <v>175</v>
      </c>
      <c r="K9" s="25" t="s">
        <v>8</v>
      </c>
      <c r="L9" s="26" t="s">
        <v>2</v>
      </c>
      <c r="M9" s="25" t="s">
        <v>8</v>
      </c>
      <c r="N9" s="26" t="s">
        <v>2</v>
      </c>
      <c r="O9" s="94" t="s">
        <v>9</v>
      </c>
    </row>
    <row r="10" spans="2:15" ht="14.55" customHeight="1" thickBot="1" x14ac:dyDescent="0.3">
      <c r="B10" s="93"/>
      <c r="C10" s="93"/>
      <c r="D10" s="28" t="s">
        <v>10</v>
      </c>
      <c r="E10" s="29" t="s">
        <v>11</v>
      </c>
      <c r="F10" s="28" t="s">
        <v>10</v>
      </c>
      <c r="G10" s="29" t="s">
        <v>11</v>
      </c>
      <c r="H10" s="95"/>
      <c r="I10" s="30" t="s">
        <v>10</v>
      </c>
      <c r="J10" s="104"/>
      <c r="K10" s="28" t="s">
        <v>10</v>
      </c>
      <c r="L10" s="29" t="s">
        <v>11</v>
      </c>
      <c r="M10" s="28" t="s">
        <v>10</v>
      </c>
      <c r="N10" s="29" t="s">
        <v>11</v>
      </c>
      <c r="O10" s="95"/>
    </row>
    <row r="11" spans="2:15" ht="14.55" customHeight="1" thickBot="1" x14ac:dyDescent="0.3">
      <c r="B11" s="31">
        <v>1</v>
      </c>
      <c r="C11" s="32" t="s">
        <v>19</v>
      </c>
      <c r="D11" s="33">
        <v>8239</v>
      </c>
      <c r="E11" s="34">
        <v>0.13194433323190749</v>
      </c>
      <c r="F11" s="33">
        <v>8885</v>
      </c>
      <c r="G11" s="34">
        <v>0.15911817905048442</v>
      </c>
      <c r="H11" s="35">
        <v>-7.2706809229037717E-2</v>
      </c>
      <c r="I11" s="33">
        <v>7746</v>
      </c>
      <c r="J11" s="35">
        <v>6.3645752646527276E-2</v>
      </c>
      <c r="K11" s="33">
        <v>57993</v>
      </c>
      <c r="L11" s="34">
        <v>0.14065899416679806</v>
      </c>
      <c r="M11" s="33">
        <v>59794</v>
      </c>
      <c r="N11" s="34">
        <v>0.15978386929543742</v>
      </c>
      <c r="O11" s="35">
        <v>-3.012007893768609E-2</v>
      </c>
    </row>
    <row r="12" spans="2:15" ht="14.55" customHeight="1" thickBot="1" x14ac:dyDescent="0.3">
      <c r="B12" s="36">
        <v>2</v>
      </c>
      <c r="C12" s="37" t="s">
        <v>17</v>
      </c>
      <c r="D12" s="38">
        <v>5938</v>
      </c>
      <c r="E12" s="39">
        <v>9.5094726390468107E-2</v>
      </c>
      <c r="F12" s="38">
        <v>5425</v>
      </c>
      <c r="G12" s="39">
        <v>9.7154318666165224E-2</v>
      </c>
      <c r="H12" s="40">
        <v>9.4562211981566779E-2</v>
      </c>
      <c r="I12" s="38">
        <v>6401</v>
      </c>
      <c r="J12" s="40">
        <v>-7.2332448054991394E-2</v>
      </c>
      <c r="K12" s="38">
        <v>38953</v>
      </c>
      <c r="L12" s="39">
        <v>9.44784680871706E-2</v>
      </c>
      <c r="M12" s="38">
        <v>35773</v>
      </c>
      <c r="N12" s="39">
        <v>9.5594012046454208E-2</v>
      </c>
      <c r="O12" s="40">
        <v>8.889385849663145E-2</v>
      </c>
    </row>
    <row r="13" spans="2:15" ht="14.55" customHeight="1" thickBot="1" x14ac:dyDescent="0.3">
      <c r="B13" s="31">
        <v>3</v>
      </c>
      <c r="C13" s="32" t="s">
        <v>18</v>
      </c>
      <c r="D13" s="33">
        <v>5360</v>
      </c>
      <c r="E13" s="34">
        <v>8.5838284515478119E-2</v>
      </c>
      <c r="F13" s="33">
        <v>4503</v>
      </c>
      <c r="G13" s="34">
        <v>8.0642561650459355E-2</v>
      </c>
      <c r="H13" s="35">
        <v>0.1903175660670664</v>
      </c>
      <c r="I13" s="33">
        <v>5213</v>
      </c>
      <c r="J13" s="35">
        <v>2.819873393439476E-2</v>
      </c>
      <c r="K13" s="33">
        <v>32347</v>
      </c>
      <c r="L13" s="34">
        <v>7.845595993160237E-2</v>
      </c>
      <c r="M13" s="33">
        <v>28507</v>
      </c>
      <c r="N13" s="34">
        <v>7.6177522192946351E-2</v>
      </c>
      <c r="O13" s="35">
        <v>0.13470375697197179</v>
      </c>
    </row>
    <row r="14" spans="2:15" ht="14.55" customHeight="1" thickBot="1" x14ac:dyDescent="0.3">
      <c r="B14" s="36">
        <v>4</v>
      </c>
      <c r="C14" s="37" t="s">
        <v>16</v>
      </c>
      <c r="D14" s="38">
        <v>3020</v>
      </c>
      <c r="E14" s="39">
        <v>4.8364108066556701E-2</v>
      </c>
      <c r="F14" s="38">
        <v>2808</v>
      </c>
      <c r="G14" s="39">
        <v>5.02874335142105E-2</v>
      </c>
      <c r="H14" s="40">
        <v>7.5498575498575526E-2</v>
      </c>
      <c r="I14" s="38">
        <v>2970</v>
      </c>
      <c r="J14" s="40">
        <v>1.6835016835016869E-2</v>
      </c>
      <c r="K14" s="38">
        <v>19736</v>
      </c>
      <c r="L14" s="39">
        <v>4.7868637747244085E-2</v>
      </c>
      <c r="M14" s="38">
        <v>17684</v>
      </c>
      <c r="N14" s="39">
        <v>4.7255877590067823E-2</v>
      </c>
      <c r="O14" s="40">
        <v>0.11603709567971054</v>
      </c>
    </row>
    <row r="15" spans="2:15" ht="14.55" customHeight="1" thickBot="1" x14ac:dyDescent="0.3">
      <c r="B15" s="31">
        <v>5</v>
      </c>
      <c r="C15" s="32" t="s">
        <v>24</v>
      </c>
      <c r="D15" s="33">
        <v>2791</v>
      </c>
      <c r="E15" s="34">
        <v>4.4696763448264815E-2</v>
      </c>
      <c r="F15" s="33">
        <v>2167</v>
      </c>
      <c r="G15" s="34">
        <v>3.8808001575959455E-2</v>
      </c>
      <c r="H15" s="35">
        <v>0.28795569912321173</v>
      </c>
      <c r="I15" s="33">
        <v>4281</v>
      </c>
      <c r="J15" s="35">
        <v>-0.3480495211399206</v>
      </c>
      <c r="K15" s="33">
        <v>19714</v>
      </c>
      <c r="L15" s="34">
        <v>4.7815277895681491E-2</v>
      </c>
      <c r="M15" s="33">
        <v>18063</v>
      </c>
      <c r="N15" s="34">
        <v>4.8268656237807905E-2</v>
      </c>
      <c r="O15" s="35">
        <v>9.1402314122792427E-2</v>
      </c>
    </row>
    <row r="16" spans="2:15" ht="14.55" customHeight="1" thickBot="1" x14ac:dyDescent="0.3">
      <c r="B16" s="36">
        <v>6</v>
      </c>
      <c r="C16" s="37" t="s">
        <v>31</v>
      </c>
      <c r="D16" s="38">
        <v>3088</v>
      </c>
      <c r="E16" s="39">
        <v>4.945310122832023E-2</v>
      </c>
      <c r="F16" s="38">
        <v>3285</v>
      </c>
      <c r="G16" s="39">
        <v>5.8829850104765484E-2</v>
      </c>
      <c r="H16" s="40">
        <v>-5.9969558599695549E-2</v>
      </c>
      <c r="I16" s="38">
        <v>3173</v>
      </c>
      <c r="J16" s="40">
        <v>-2.6788528206744378E-2</v>
      </c>
      <c r="K16" s="38">
        <v>19663</v>
      </c>
      <c r="L16" s="39">
        <v>4.7691580057968204E-2</v>
      </c>
      <c r="M16" s="38">
        <v>19627</v>
      </c>
      <c r="N16" s="39">
        <v>5.2448038309220832E-2</v>
      </c>
      <c r="O16" s="40">
        <v>1.8342079788047361E-3</v>
      </c>
    </row>
    <row r="17" spans="2:15" ht="14.55" customHeight="1" thickBot="1" x14ac:dyDescent="0.3">
      <c r="B17" s="31">
        <v>7</v>
      </c>
      <c r="C17" s="32" t="s">
        <v>22</v>
      </c>
      <c r="D17" s="33">
        <v>3120</v>
      </c>
      <c r="E17" s="34">
        <v>4.9965568598561889E-2</v>
      </c>
      <c r="F17" s="33">
        <v>2649</v>
      </c>
      <c r="G17" s="34">
        <v>4.7439961317358836E-2</v>
      </c>
      <c r="H17" s="35">
        <v>0.17780294450736123</v>
      </c>
      <c r="I17" s="33">
        <v>2999</v>
      </c>
      <c r="J17" s="35">
        <v>4.03467822607535E-2</v>
      </c>
      <c r="K17" s="33">
        <v>18513</v>
      </c>
      <c r="L17" s="34">
        <v>4.4902315089923477E-2</v>
      </c>
      <c r="M17" s="33">
        <v>18826</v>
      </c>
      <c r="N17" s="34">
        <v>5.030757472916856E-2</v>
      </c>
      <c r="O17" s="35">
        <v>-1.6625942845001629E-2</v>
      </c>
    </row>
    <row r="18" spans="2:15" ht="14.55" customHeight="1" thickBot="1" x14ac:dyDescent="0.3">
      <c r="B18" s="36">
        <v>8</v>
      </c>
      <c r="C18" s="37" t="s">
        <v>32</v>
      </c>
      <c r="D18" s="38">
        <v>2172</v>
      </c>
      <c r="E18" s="39">
        <v>3.47837227551527E-2</v>
      </c>
      <c r="F18" s="38">
        <v>2423</v>
      </c>
      <c r="G18" s="39">
        <v>4.3392610899192323E-2</v>
      </c>
      <c r="H18" s="40">
        <v>-0.10359059017746597</v>
      </c>
      <c r="I18" s="38">
        <v>2195</v>
      </c>
      <c r="J18" s="40">
        <v>-1.0478359908883794E-2</v>
      </c>
      <c r="K18" s="38">
        <v>16411</v>
      </c>
      <c r="L18" s="39">
        <v>3.9804023817897383E-2</v>
      </c>
      <c r="M18" s="38">
        <v>16781</v>
      </c>
      <c r="N18" s="39">
        <v>4.4842845614053842E-2</v>
      </c>
      <c r="O18" s="40">
        <v>-2.204874560514869E-2</v>
      </c>
    </row>
    <row r="19" spans="2:15" ht="14.55" customHeight="1" thickBot="1" x14ac:dyDescent="0.3">
      <c r="B19" s="31">
        <v>9</v>
      </c>
      <c r="C19" s="32" t="s">
        <v>23</v>
      </c>
      <c r="D19" s="33">
        <v>2441</v>
      </c>
      <c r="E19" s="34">
        <v>3.9091651586246653E-2</v>
      </c>
      <c r="F19" s="33">
        <v>2021</v>
      </c>
      <c r="G19" s="34">
        <v>3.619334157130321E-2</v>
      </c>
      <c r="H19" s="35">
        <v>0.2078179119247896</v>
      </c>
      <c r="I19" s="33">
        <v>2456</v>
      </c>
      <c r="J19" s="35">
        <v>-6.1074918566774716E-3</v>
      </c>
      <c r="K19" s="33">
        <v>15385</v>
      </c>
      <c r="L19" s="34">
        <v>3.7315514376841823E-2</v>
      </c>
      <c r="M19" s="33">
        <v>16503</v>
      </c>
      <c r="N19" s="34">
        <v>4.409996312309937E-2</v>
      </c>
      <c r="O19" s="35">
        <v>-6.7745258437859834E-2</v>
      </c>
    </row>
    <row r="20" spans="2:15" ht="14.55" customHeight="1" thickBot="1" x14ac:dyDescent="0.3">
      <c r="B20" s="36">
        <v>10</v>
      </c>
      <c r="C20" s="37" t="s">
        <v>21</v>
      </c>
      <c r="D20" s="38">
        <v>1936</v>
      </c>
      <c r="E20" s="39">
        <v>3.1004275899620452E-2</v>
      </c>
      <c r="F20" s="38">
        <v>2227</v>
      </c>
      <c r="G20" s="39">
        <v>3.9882519386092156E-2</v>
      </c>
      <c r="H20" s="40">
        <v>-0.13066906151773683</v>
      </c>
      <c r="I20" s="38">
        <v>1879</v>
      </c>
      <c r="J20" s="40">
        <v>3.0335284725917955E-2</v>
      </c>
      <c r="K20" s="38">
        <v>13659</v>
      </c>
      <c r="L20" s="39">
        <v>3.312919147697644E-2</v>
      </c>
      <c r="M20" s="38">
        <v>15348</v>
      </c>
      <c r="N20" s="39">
        <v>4.1013526874709397E-2</v>
      </c>
      <c r="O20" s="40">
        <v>-0.11004691164972635</v>
      </c>
    </row>
    <row r="21" spans="2:15" ht="14.55" customHeight="1" thickBot="1" x14ac:dyDescent="0.3">
      <c r="B21" s="31">
        <v>11</v>
      </c>
      <c r="C21" s="32" t="s">
        <v>29</v>
      </c>
      <c r="D21" s="33">
        <v>2422</v>
      </c>
      <c r="E21" s="34">
        <v>3.8787374085165673E-2</v>
      </c>
      <c r="F21" s="33">
        <v>2065</v>
      </c>
      <c r="G21" s="34">
        <v>3.6981321298733862E-2</v>
      </c>
      <c r="H21" s="35">
        <v>0.17288135593220333</v>
      </c>
      <c r="I21" s="33">
        <v>2554</v>
      </c>
      <c r="J21" s="35">
        <v>-5.1683633516053207E-2</v>
      </c>
      <c r="K21" s="33">
        <v>13646</v>
      </c>
      <c r="L21" s="34">
        <v>3.3097660655598542E-2</v>
      </c>
      <c r="M21" s="33">
        <v>12572</v>
      </c>
      <c r="N21" s="34">
        <v>3.359539092186907E-2</v>
      </c>
      <c r="O21" s="35">
        <v>8.5427935093859375E-2</v>
      </c>
    </row>
    <row r="22" spans="2:15" ht="14.55" customHeight="1" thickBot="1" x14ac:dyDescent="0.3">
      <c r="B22" s="36">
        <v>12</v>
      </c>
      <c r="C22" s="37" t="s">
        <v>33</v>
      </c>
      <c r="D22" s="38">
        <v>1709</v>
      </c>
      <c r="E22" s="39">
        <v>2.7368960491968675E-2</v>
      </c>
      <c r="F22" s="38">
        <v>1606</v>
      </c>
      <c r="G22" s="39">
        <v>2.8761260051218682E-2</v>
      </c>
      <c r="H22" s="40">
        <v>6.4134495641344991E-2</v>
      </c>
      <c r="I22" s="38">
        <v>1689</v>
      </c>
      <c r="J22" s="40">
        <v>1.1841326228537508E-2</v>
      </c>
      <c r="K22" s="38">
        <v>12273</v>
      </c>
      <c r="L22" s="39">
        <v>2.9767520828532967E-2</v>
      </c>
      <c r="M22" s="38">
        <v>12091</v>
      </c>
      <c r="N22" s="39">
        <v>3.2310043878167272E-2</v>
      </c>
      <c r="O22" s="40">
        <v>1.5052518402117299E-2</v>
      </c>
    </row>
    <row r="23" spans="2:15" ht="14.55" customHeight="1" thickBot="1" x14ac:dyDescent="0.3">
      <c r="B23" s="31">
        <v>13</v>
      </c>
      <c r="C23" s="32" t="s">
        <v>81</v>
      </c>
      <c r="D23" s="33">
        <v>1571</v>
      </c>
      <c r="E23" s="34">
        <v>2.5158944957801514E-2</v>
      </c>
      <c r="F23" s="33">
        <v>1358</v>
      </c>
      <c r="G23" s="34">
        <v>2.4319919769336843E-2</v>
      </c>
      <c r="H23" s="35">
        <v>0.15684830633284252</v>
      </c>
      <c r="I23" s="33">
        <v>2023</v>
      </c>
      <c r="J23" s="35">
        <v>-0.22343054869006429</v>
      </c>
      <c r="K23" s="33">
        <v>10762</v>
      </c>
      <c r="L23" s="34">
        <v>2.6102669205302027E-2</v>
      </c>
      <c r="M23" s="33">
        <v>7644</v>
      </c>
      <c r="N23" s="34">
        <v>2.0426596262071842E-2</v>
      </c>
      <c r="O23" s="35">
        <v>0.40790162218733639</v>
      </c>
    </row>
    <row r="24" spans="2:15" ht="14.55" customHeight="1" thickBot="1" x14ac:dyDescent="0.3">
      <c r="B24" s="36">
        <v>14</v>
      </c>
      <c r="C24" s="37" t="s">
        <v>96</v>
      </c>
      <c r="D24" s="38">
        <v>1084</v>
      </c>
      <c r="E24" s="39">
        <v>1.7359832166936245E-2</v>
      </c>
      <c r="F24" s="38">
        <v>699</v>
      </c>
      <c r="G24" s="39">
        <v>1.2518132488045989E-2</v>
      </c>
      <c r="H24" s="40">
        <v>0.55078683834048636</v>
      </c>
      <c r="I24" s="38">
        <v>1396</v>
      </c>
      <c r="J24" s="40">
        <v>-0.22349570200573066</v>
      </c>
      <c r="K24" s="38">
        <v>8227</v>
      </c>
      <c r="L24" s="39">
        <v>1.9954159036612136E-2</v>
      </c>
      <c r="M24" s="38">
        <v>3897</v>
      </c>
      <c r="N24" s="39">
        <v>1.0413716069243061E-2</v>
      </c>
      <c r="O24" s="40">
        <v>1.1111111111111112</v>
      </c>
    </row>
    <row r="25" spans="2:15" ht="14.55" customHeight="1" thickBot="1" x14ac:dyDescent="0.3">
      <c r="B25" s="31">
        <v>15</v>
      </c>
      <c r="C25" s="32" t="s">
        <v>27</v>
      </c>
      <c r="D25" s="33">
        <v>1519</v>
      </c>
      <c r="E25" s="34">
        <v>2.4326185481158818E-2</v>
      </c>
      <c r="F25" s="33">
        <v>947</v>
      </c>
      <c r="G25" s="34">
        <v>1.695947276992783E-2</v>
      </c>
      <c r="H25" s="35">
        <v>0.60401267159450889</v>
      </c>
      <c r="I25" s="33">
        <v>1332</v>
      </c>
      <c r="J25" s="35">
        <v>0.14039039039039047</v>
      </c>
      <c r="K25" s="33">
        <v>8132</v>
      </c>
      <c r="L25" s="34">
        <v>1.9723741495773658E-2</v>
      </c>
      <c r="M25" s="33">
        <v>7100</v>
      </c>
      <c r="N25" s="34">
        <v>1.8972898150276044E-2</v>
      </c>
      <c r="O25" s="35">
        <v>0.14535211267605641</v>
      </c>
    </row>
    <row r="26" spans="2:15" ht="14.55" customHeight="1" thickBot="1" x14ac:dyDescent="0.3">
      <c r="B26" s="36">
        <v>16</v>
      </c>
      <c r="C26" s="37" t="s">
        <v>62</v>
      </c>
      <c r="D26" s="38">
        <v>942</v>
      </c>
      <c r="E26" s="39">
        <v>1.5085758211488878E-2</v>
      </c>
      <c r="F26" s="38">
        <v>975</v>
      </c>
      <c r="G26" s="39">
        <v>1.7460914414656421E-2</v>
      </c>
      <c r="H26" s="40">
        <v>-3.3846153846153859E-2</v>
      </c>
      <c r="I26" s="38">
        <v>1013</v>
      </c>
      <c r="J26" s="40">
        <v>-7.0088845014807499E-2</v>
      </c>
      <c r="K26" s="38">
        <v>8059</v>
      </c>
      <c r="L26" s="39">
        <v>1.9546683806497774E-2</v>
      </c>
      <c r="M26" s="38">
        <v>9098</v>
      </c>
      <c r="N26" s="39">
        <v>2.4312032024114288E-2</v>
      </c>
      <c r="O26" s="40">
        <v>-0.11420092327984177</v>
      </c>
    </row>
    <row r="27" spans="2:15" ht="14.55" customHeight="1" thickBot="1" x14ac:dyDescent="0.3">
      <c r="B27" s="31">
        <v>17</v>
      </c>
      <c r="C27" s="32" t="s">
        <v>77</v>
      </c>
      <c r="D27" s="33">
        <v>1204</v>
      </c>
      <c r="E27" s="34">
        <v>1.9281584805342471E-2</v>
      </c>
      <c r="F27" s="33">
        <v>1309</v>
      </c>
      <c r="G27" s="34">
        <v>2.3442396891061801E-2</v>
      </c>
      <c r="H27" s="35">
        <v>-8.0213903743315496E-2</v>
      </c>
      <c r="I27" s="33">
        <v>1084</v>
      </c>
      <c r="J27" s="35">
        <v>0.11070110701107017</v>
      </c>
      <c r="K27" s="33">
        <v>7906</v>
      </c>
      <c r="L27" s="34">
        <v>1.917559029335791E-2</v>
      </c>
      <c r="M27" s="33">
        <v>7510</v>
      </c>
      <c r="N27" s="34">
        <v>2.0068516212475081E-2</v>
      </c>
      <c r="O27" s="35">
        <v>5.2729693741677686E-2</v>
      </c>
    </row>
    <row r="28" spans="2:15" ht="14.55" customHeight="1" thickBot="1" x14ac:dyDescent="0.3">
      <c r="B28" s="36">
        <v>18</v>
      </c>
      <c r="C28" s="37" t="s">
        <v>20</v>
      </c>
      <c r="D28" s="38">
        <v>1094</v>
      </c>
      <c r="E28" s="39">
        <v>1.7519978220136765E-2</v>
      </c>
      <c r="F28" s="38">
        <v>1147</v>
      </c>
      <c r="G28" s="39">
        <v>2.0541198803703503E-2</v>
      </c>
      <c r="H28" s="40">
        <v>-4.6207497820401011E-2</v>
      </c>
      <c r="I28" s="38">
        <v>1048</v>
      </c>
      <c r="J28" s="40">
        <v>4.3893129770992356E-2</v>
      </c>
      <c r="K28" s="38">
        <v>7052</v>
      </c>
      <c r="L28" s="39">
        <v>1.7104257873609915E-2</v>
      </c>
      <c r="M28" s="38">
        <v>7033</v>
      </c>
      <c r="N28" s="39">
        <v>1.8793858125477663E-2</v>
      </c>
      <c r="O28" s="40">
        <v>2.7015498364850732E-3</v>
      </c>
    </row>
    <row r="29" spans="2:15" ht="14.55" customHeight="1" thickBot="1" x14ac:dyDescent="0.3">
      <c r="B29" s="31">
        <v>19</v>
      </c>
      <c r="C29" s="32" t="s">
        <v>26</v>
      </c>
      <c r="D29" s="33">
        <v>1033</v>
      </c>
      <c r="E29" s="34">
        <v>1.6543087295613601E-2</v>
      </c>
      <c r="F29" s="33">
        <v>907</v>
      </c>
      <c r="G29" s="34">
        <v>1.6243127563172692E-2</v>
      </c>
      <c r="H29" s="35">
        <v>0.13891951488423371</v>
      </c>
      <c r="I29" s="33">
        <v>999</v>
      </c>
      <c r="J29" s="35">
        <v>3.4034034034033933E-2</v>
      </c>
      <c r="K29" s="33">
        <v>6853</v>
      </c>
      <c r="L29" s="34">
        <v>1.6621593761748262E-2</v>
      </c>
      <c r="M29" s="33">
        <v>5184</v>
      </c>
      <c r="N29" s="34">
        <v>1.3852887888877606E-2</v>
      </c>
      <c r="O29" s="35">
        <v>0.32195216049382713</v>
      </c>
    </row>
    <row r="30" spans="2:15" ht="14.55" customHeight="1" thickBot="1" x14ac:dyDescent="0.3">
      <c r="B30" s="36">
        <v>20</v>
      </c>
      <c r="C30" s="37" t="s">
        <v>100</v>
      </c>
      <c r="D30" s="38">
        <v>1298</v>
      </c>
      <c r="E30" s="39">
        <v>2.078695770542735E-2</v>
      </c>
      <c r="F30" s="38">
        <v>643</v>
      </c>
      <c r="G30" s="39">
        <v>1.15152491985888E-2</v>
      </c>
      <c r="H30" s="40">
        <v>1.0186625194401242</v>
      </c>
      <c r="I30" s="38">
        <v>1334</v>
      </c>
      <c r="J30" s="40">
        <v>-2.6986506746626726E-2</v>
      </c>
      <c r="K30" s="38">
        <v>6602</v>
      </c>
      <c r="L30" s="39">
        <v>1.6012806364375024E-2</v>
      </c>
      <c r="M30" s="38">
        <v>2304</v>
      </c>
      <c r="N30" s="39">
        <v>6.1568390617233806E-3</v>
      </c>
      <c r="O30" s="40">
        <v>1.8654513888888888</v>
      </c>
    </row>
    <row r="31" spans="2:15" ht="14.55" customHeight="1" thickBot="1" x14ac:dyDescent="0.3">
      <c r="B31" s="72" t="s">
        <v>40</v>
      </c>
      <c r="C31" s="73"/>
      <c r="D31" s="41">
        <f>SUM(D11:D30)</f>
        <v>51981</v>
      </c>
      <c r="E31" s="42">
        <f>D31/D33</f>
        <v>0.83245519914161714</v>
      </c>
      <c r="F31" s="41">
        <f>SUM(F11:F30)</f>
        <v>48049</v>
      </c>
      <c r="G31" s="42">
        <f>F31/F33</f>
        <v>0.86049177098443741</v>
      </c>
      <c r="H31" s="43">
        <f>D31/F31-1</f>
        <v>8.1833128681138012E-2</v>
      </c>
      <c r="I31" s="41">
        <f>SUM(I11:I30)</f>
        <v>53785</v>
      </c>
      <c r="J31" s="42">
        <f>D31/I31-1</f>
        <v>-3.3540950079018361E-2</v>
      </c>
      <c r="K31" s="41">
        <f>SUM(K11:K30)</f>
        <v>341886</v>
      </c>
      <c r="L31" s="42">
        <f>K31/K33</f>
        <v>0.82922664596951212</v>
      </c>
      <c r="M31" s="41">
        <f>SUM(M11:M30)</f>
        <v>321339</v>
      </c>
      <c r="N31" s="42">
        <f>M31/M33</f>
        <v>0.85869466460726096</v>
      </c>
      <c r="O31" s="43">
        <f>K31/M31-1</f>
        <v>6.3941818453409072E-2</v>
      </c>
    </row>
    <row r="32" spans="2:15" ht="14.55" customHeight="1" thickBot="1" x14ac:dyDescent="0.3">
      <c r="B32" s="72" t="s">
        <v>12</v>
      </c>
      <c r="C32" s="73"/>
      <c r="D32" s="41">
        <f>D33-SUM(D11:D30)</f>
        <v>10462</v>
      </c>
      <c r="E32" s="42">
        <f>D32/D33</f>
        <v>0.16754480085838286</v>
      </c>
      <c r="F32" s="41">
        <f>F33-SUM(F11:F30)</f>
        <v>7790</v>
      </c>
      <c r="G32" s="42">
        <f>F32/F33</f>
        <v>0.13950822901556259</v>
      </c>
      <c r="H32" s="43">
        <f>D32/F32-1</f>
        <v>0.3430038510911424</v>
      </c>
      <c r="I32" s="41">
        <f>I33-SUM(I11:I30)</f>
        <v>12657</v>
      </c>
      <c r="J32" s="42">
        <f>D32/I32-1</f>
        <v>-0.17342182191672595</v>
      </c>
      <c r="K32" s="41">
        <f>K33-SUM(K11:K30)</f>
        <v>70409</v>
      </c>
      <c r="L32" s="42">
        <f>K32/K33</f>
        <v>0.17077335403048788</v>
      </c>
      <c r="M32" s="41">
        <f>M33-SUM(M11:M30)</f>
        <v>52879</v>
      </c>
      <c r="N32" s="42">
        <f>M32/M33</f>
        <v>0.14130533539273898</v>
      </c>
      <c r="O32" s="43">
        <f>K32/M32-1</f>
        <v>0.3315115641369919</v>
      </c>
    </row>
    <row r="33" spans="2:16" ht="14.55" customHeight="1" thickBot="1" x14ac:dyDescent="0.3">
      <c r="B33" s="70" t="s">
        <v>13</v>
      </c>
      <c r="C33" s="71"/>
      <c r="D33" s="44">
        <v>62443</v>
      </c>
      <c r="E33" s="45">
        <v>1</v>
      </c>
      <c r="F33" s="44">
        <v>55839</v>
      </c>
      <c r="G33" s="45">
        <v>1.0000000000000011</v>
      </c>
      <c r="H33" s="46">
        <v>0.11826859363527276</v>
      </c>
      <c r="I33" s="44">
        <v>66442</v>
      </c>
      <c r="J33" s="46">
        <v>-6.0187832997200541E-2</v>
      </c>
      <c r="K33" s="44">
        <v>412295</v>
      </c>
      <c r="L33" s="45">
        <v>1</v>
      </c>
      <c r="M33" s="44">
        <v>374218</v>
      </c>
      <c r="N33" s="45">
        <v>0.99999999999999956</v>
      </c>
      <c r="O33" s="46">
        <v>0.1017508511081775</v>
      </c>
      <c r="P33" s="47"/>
    </row>
    <row r="34" spans="2:16" ht="14.55" customHeight="1" x14ac:dyDescent="0.25">
      <c r="B34" s="48" t="s">
        <v>68</v>
      </c>
    </row>
    <row r="35" spans="2:16" x14ac:dyDescent="0.25">
      <c r="B35" s="49" t="s">
        <v>67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 i wykresy</vt:lpstr>
      <vt:lpstr>Samochody osobowe 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2022-11-16T14:23:11Z</cp:lastPrinted>
  <dcterms:created xsi:type="dcterms:W3CDTF">2011-02-07T09:02:19Z</dcterms:created>
  <dcterms:modified xsi:type="dcterms:W3CDTF">2026-08-05T06:08:06Z</dcterms:modified>
</cp:coreProperties>
</file>