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X:\PZPM 2026\CEP\Informacje Prasowe\2026.10\SC\"/>
    </mc:Choice>
  </mc:AlternateContent>
  <xr:revisionPtr revIDLastSave="0" documentId="13_ncr:1_{35E2E246-4BC4-46B3-A4E6-3F57CEE22D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ala zbiorcza " sheetId="68" r:id="rId1"/>
    <sheet name="Samochody Ciężarowe DMC&gt;3.5t" sheetId="1" r:id="rId2"/>
    <sheet name="CV DMC&gt;3.5t-segmenty 1" sheetId="3" r:id="rId3"/>
    <sheet name="CV DMC&gt;3.5t-segmenty 2" sheetId="9" r:id="rId4"/>
    <sheet name="Autobusy DMC&gt;3.5t" sheetId="5" r:id="rId5"/>
    <sheet name="Samochody dostawcze" sheetId="69" r:id="rId6"/>
  </sheets>
  <externalReferences>
    <externalReference r:id="rId7"/>
    <externalReference r:id="rId8"/>
  </externalReferences>
  <definedNames>
    <definedName name="mancs">[1]INDEX!$A$61</definedName>
    <definedName name="mansc">[1]INDEX!$A$60</definedName>
    <definedName name="Mnth" localSheetId="5">[2]INDEX!$E$16</definedName>
    <definedName name="Mnth">[1]INDEX!$E$21</definedName>
    <definedName name="pickups">[1]INDEX!$A$59</definedName>
    <definedName name="Yr" localSheetId="5">[2]INDEX!$E$21</definedName>
    <definedName name="Yr">[1]INDEX!$E$26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8" i="69" l="1"/>
  <c r="F68" i="69"/>
  <c r="G68" i="69" s="1"/>
  <c r="D68" i="69"/>
  <c r="K68" i="69" s="1"/>
  <c r="S67" i="69"/>
  <c r="S68" i="69" s="1"/>
  <c r="T68" i="69" s="1"/>
  <c r="Q67" i="69"/>
  <c r="Q68" i="69" s="1"/>
  <c r="J67" i="69"/>
  <c r="K67" i="69" s="1"/>
  <c r="H67" i="69"/>
  <c r="F67" i="69"/>
  <c r="G67" i="69" s="1"/>
  <c r="D67" i="69"/>
  <c r="E67" i="69" s="1"/>
  <c r="S32" i="69"/>
  <c r="T32" i="69" s="1"/>
  <c r="Q32" i="69"/>
  <c r="U32" i="69" s="1"/>
  <c r="J32" i="69"/>
  <c r="F32" i="69"/>
  <c r="G32" i="69" s="1"/>
  <c r="D32" i="69"/>
  <c r="H32" i="69" s="1"/>
  <c r="S31" i="69"/>
  <c r="U31" i="69" s="1"/>
  <c r="R31" i="69"/>
  <c r="Q31" i="69"/>
  <c r="J31" i="69"/>
  <c r="F31" i="69"/>
  <c r="G31" i="69" s="1"/>
  <c r="D31" i="69"/>
  <c r="H31" i="69" s="1"/>
  <c r="U68" i="69" l="1"/>
  <c r="R68" i="69"/>
  <c r="R67" i="69"/>
  <c r="E32" i="69"/>
  <c r="K32" i="69" s="1"/>
  <c r="E68" i="69"/>
  <c r="T31" i="69"/>
  <c r="T67" i="69"/>
  <c r="U67" i="69"/>
  <c r="R32" i="69"/>
  <c r="H68" i="69"/>
  <c r="E31" i="69"/>
  <c r="K31" i="69" s="1"/>
  <c r="M15" i="5" l="1"/>
  <c r="M16" i="5" s="1"/>
  <c r="K15" i="5"/>
  <c r="K16" i="5" s="1"/>
  <c r="N76" i="9"/>
  <c r="M76" i="9"/>
  <c r="L76" i="9"/>
  <c r="K76" i="9"/>
  <c r="N27" i="9"/>
  <c r="M27" i="9"/>
  <c r="L27" i="9"/>
  <c r="K27" i="9"/>
  <c r="M17" i="1"/>
  <c r="M18" i="1" s="1"/>
  <c r="N18" i="1" s="1"/>
  <c r="K17" i="1"/>
  <c r="K18" i="1" s="1"/>
  <c r="O27" i="9" l="1"/>
  <c r="O76" i="9"/>
  <c r="L15" i="5"/>
  <c r="L16" i="5" s="1"/>
  <c r="N15" i="5"/>
  <c r="N16" i="5" s="1"/>
  <c r="O15" i="5"/>
  <c r="O16" i="5" s="1"/>
  <c r="O18" i="1"/>
  <c r="L18" i="1"/>
  <c r="L17" i="1"/>
  <c r="N17" i="1"/>
  <c r="O17" i="1"/>
  <c r="D27" i="9" l="1"/>
  <c r="E27" i="9"/>
  <c r="F27" i="9"/>
  <c r="G27" i="9"/>
  <c r="I27" i="9"/>
  <c r="J27" i="9" l="1"/>
  <c r="H27" i="9"/>
  <c r="G76" i="9"/>
  <c r="E76" i="9"/>
  <c r="I76" i="9"/>
  <c r="F76" i="9"/>
  <c r="D76" i="9"/>
  <c r="I15" i="5"/>
  <c r="I16" i="5" s="1"/>
  <c r="F15" i="5"/>
  <c r="G15" i="5" s="1"/>
  <c r="G16" i="5" s="1"/>
  <c r="D15" i="5"/>
  <c r="D16" i="5" s="1"/>
  <c r="I17" i="1"/>
  <c r="I18" i="1" s="1"/>
  <c r="F17" i="1"/>
  <c r="G17" i="1" s="1"/>
  <c r="D17" i="1"/>
  <c r="E17" i="1" s="1"/>
  <c r="F16" i="5" l="1"/>
  <c r="H76" i="9"/>
  <c r="F18" i="1"/>
  <c r="G18" i="1" s="1"/>
  <c r="H17" i="1"/>
  <c r="D18" i="1"/>
  <c r="J18" i="1" s="1"/>
  <c r="J15" i="5"/>
  <c r="J16" i="5" s="1"/>
  <c r="H15" i="5"/>
  <c r="H16" i="5" s="1"/>
  <c r="E15" i="5"/>
  <c r="E16" i="5" s="1"/>
  <c r="J76" i="9"/>
  <c r="J17" i="1"/>
  <c r="E18" i="1" l="1"/>
  <c r="H18" i="1"/>
</calcChain>
</file>

<file path=xl/sharedStrings.xml><?xml version="1.0" encoding="utf-8"?>
<sst xmlns="http://schemas.openxmlformats.org/spreadsheetml/2006/main" count="673" uniqueCount="133">
  <si>
    <t>Pozycja</t>
  </si>
  <si>
    <t>Marka</t>
  </si>
  <si>
    <t>Udział %</t>
  </si>
  <si>
    <t>DAF</t>
  </si>
  <si>
    <t>MAN</t>
  </si>
  <si>
    <t>3.5T&lt;DMC&lt;16T</t>
  </si>
  <si>
    <t>DMC&gt;=16T</t>
  </si>
  <si>
    <t>PZPM*</t>
  </si>
  <si>
    <t>VOLVO</t>
  </si>
  <si>
    <t>MERCEDES-BENZ</t>
  </si>
  <si>
    <t>SCANIA</t>
  </si>
  <si>
    <t>RENAULT</t>
  </si>
  <si>
    <t>IVECO</t>
  </si>
  <si>
    <t>FIAT</t>
  </si>
  <si>
    <t>CITROEN</t>
  </si>
  <si>
    <t>PEUGEOT</t>
  </si>
  <si>
    <t>FORD</t>
  </si>
  <si>
    <t>VOLKSWAGEN</t>
  </si>
  <si>
    <t>OPEL</t>
  </si>
  <si>
    <t>Pierwsze rejestracje NOWYCH samochodów ciężarowych o DMC&gt;3,5T, udział w rynku %</t>
  </si>
  <si>
    <t>First Registrations of NEW Commercial Vehicles, GVW&gt;3.5T, Market Share %</t>
  </si>
  <si>
    <t>Segment</t>
  </si>
  <si>
    <t>Zmiana % r/r</t>
  </si>
  <si>
    <t>No.</t>
  </si>
  <si>
    <t>Make</t>
  </si>
  <si>
    <t>Ogółem</t>
  </si>
  <si>
    <t>Change % y/y</t>
  </si>
  <si>
    <t>Total</t>
  </si>
  <si>
    <t>Mkt shr %</t>
  </si>
  <si>
    <t>Pozostałe / Others</t>
  </si>
  <si>
    <t>OGÓŁEM / TOTAL</t>
  </si>
  <si>
    <t>First Registrations of NEW Buses, GVW&gt;3.5T, Market Share %</t>
  </si>
  <si>
    <t>Pierwsze rejestracje NOWYCH autobusów o DMC&gt;3,5T, udział w rynku %</t>
  </si>
  <si>
    <t>DMC&lt;=6T</t>
  </si>
  <si>
    <t>DMC&gt;6T</t>
  </si>
  <si>
    <t>Pierwsze rejestracje NOWYCH ciągników samochodowych o DMC&gt;3,5T, udział w rynku %</t>
  </si>
  <si>
    <t>First Registrations of NEW Road Tractors, GVW&gt;3.5T, Market Share %</t>
  </si>
  <si>
    <t>MITSUBISHI FUSO</t>
  </si>
  <si>
    <t>TOYOTA</t>
  </si>
  <si>
    <t>*/ Nie uwzgledniono rejestracji własnych marek krajowych producentów</t>
  </si>
  <si>
    <t>SOLARIS</t>
  </si>
  <si>
    <t>RAZEM / Sub Total 1-5</t>
  </si>
  <si>
    <t>Pierwsze rejestracje NOWYCH podwozi samochodowych o DMC&gt;3,5T, udział w rynku %</t>
  </si>
  <si>
    <t>First Registrations of NEW commercial vehicles (without Road Tractors), GVW&gt;3.5T, Market Share %</t>
  </si>
  <si>
    <t>B.D / N.A</t>
  </si>
  <si>
    <t>Model</t>
  </si>
  <si>
    <t>Zmiana poz r/r</t>
  </si>
  <si>
    <t>Ch position y/y</t>
  </si>
  <si>
    <t>Renault Master</t>
  </si>
  <si>
    <t>Iveco Daily</t>
  </si>
  <si>
    <t>Ford Transit</t>
  </si>
  <si>
    <t>RAZEM / TOTAL</t>
  </si>
  <si>
    <t>RAZEM / Sub Total 1-7</t>
  </si>
  <si>
    <t>Mercedes-Benz Sprinter</t>
  </si>
  <si>
    <t>FORD TRUCKS</t>
  </si>
  <si>
    <t>Toyota Proace City</t>
  </si>
  <si>
    <t>* PZPM na podstawie CEP (Centralnej Ewidencji Pojazdów)</t>
  </si>
  <si>
    <t xml:space="preserve">   Source: PZPM on the basis of CEP (Central Register of Vehicles)</t>
  </si>
  <si>
    <t>* Źródło: analizy PZPM na podstawie CEP (Centralnej Ewidencji Pojazdów)</t>
  </si>
  <si>
    <t xml:space="preserve"> *  Source: PZPM on the basis of CEP (Central Register of Vehicles)</t>
  </si>
  <si>
    <t>CARTHAGO</t>
  </si>
  <si>
    <t>Fiat Ducato</t>
  </si>
  <si>
    <t>Ford Transit Custom</t>
  </si>
  <si>
    <t>Volkswagen Crafter</t>
  </si>
  <si>
    <t>SKODA</t>
  </si>
  <si>
    <t>** Dane zawierają zabudowy krajowych producentów na podwoziach podanych producentów</t>
  </si>
  <si>
    <t>**The data includes bodies built by domestic manufacturers on chassis from the specified manufacturers</t>
  </si>
  <si>
    <t>RAZEM 1-20</t>
  </si>
  <si>
    <t>Ford Ranger</t>
  </si>
  <si>
    <t>Toyota Proace Max</t>
  </si>
  <si>
    <t>MAXUS</t>
  </si>
  <si>
    <t>**/ PZPM na podstawie CEP (Centralnej Ewidencji Pojazdów)</t>
  </si>
  <si>
    <t>FOTON</t>
  </si>
  <si>
    <t>Sztuki / Units</t>
  </si>
  <si>
    <t>Zmiana poz
r/r</t>
  </si>
  <si>
    <t>Ch. Position
y/y</t>
  </si>
  <si>
    <t>ISUZU</t>
  </si>
  <si>
    <t>BENIMAR</t>
  </si>
  <si>
    <t>RAZEM 1-10</t>
  </si>
  <si>
    <t>Rejestracje nowych samochodów dostawczych OGÓŁEM, ranking marek - 2026 narastająco</t>
  </si>
  <si>
    <t>Registrations of new LCV, Top Brands - 2026 YTD</t>
  </si>
  <si>
    <t>JAC</t>
  </si>
  <si>
    <t>NISSAN</t>
  </si>
  <si>
    <t>MCLOUIS</t>
  </si>
  <si>
    <t>Rejestracje nowych samochodów dostawczych do 3,5T, ranking modeli - 2026 narastająco</t>
  </si>
  <si>
    <t>Registrations of new LCV up to 3.5T, Top Models - 2026 YTD</t>
  </si>
  <si>
    <t>Volkswagen Caddy</t>
  </si>
  <si>
    <t>Renault Trafic</t>
  </si>
  <si>
    <t>Toyota Proace</t>
  </si>
  <si>
    <t>Opel Combo</t>
  </si>
  <si>
    <t>Opel Movano</t>
  </si>
  <si>
    <t>Volkswagen Transporter</t>
  </si>
  <si>
    <t>Fiat Doblo</t>
  </si>
  <si>
    <t>Renault Kangoo</t>
  </si>
  <si>
    <t>KIA</t>
  </si>
  <si>
    <t>Ford Transit Courier</t>
  </si>
  <si>
    <t>Fiat Scudo</t>
  </si>
  <si>
    <t>Wrzesień</t>
  </si>
  <si>
    <t>September</t>
  </si>
  <si>
    <t>Sep/Aug Ch %</t>
  </si>
  <si>
    <t/>
  </si>
  <si>
    <t>Toyota Hilux</t>
  </si>
  <si>
    <t>Peugeot Partner</t>
  </si>
  <si>
    <t>% change y/y</t>
  </si>
  <si>
    <t>% zmaiany r/r</t>
  </si>
  <si>
    <t>SAMOCHODY CIĘŻAROWE - RAZEM</t>
  </si>
  <si>
    <t>samochody ciężarowe o DMC&gt;3,5t*</t>
  </si>
  <si>
    <t>samochody specjalne o DMC&gt;3,5t</t>
  </si>
  <si>
    <t>ciągniki samochodowe*</t>
  </si>
  <si>
    <t>AUTOBUSY - RAZEM</t>
  </si>
  <si>
    <t>RAZEM POJAZDY UŻYTKOWE</t>
  </si>
  <si>
    <t>**/ PZPM na podstawIe danych CEP</t>
  </si>
  <si>
    <t>PIERWSZE REJESTRACJE NOWYCH POJAZDÓW UŻYTKOWYCH O DMC&gt;3,5T</t>
  </si>
  <si>
    <t>2026
Paź</t>
  </si>
  <si>
    <t>2025
Paź</t>
  </si>
  <si>
    <t>2026
Sty - Paź</t>
  </si>
  <si>
    <t>2025
Sty - Paź</t>
  </si>
  <si>
    <t>Październik</t>
  </si>
  <si>
    <t>October</t>
  </si>
  <si>
    <t>Rok narastająco Styczeń - Październik</t>
  </si>
  <si>
    <t>YTD January - October</t>
  </si>
  <si>
    <t>Paź/Sie
Zmiana %</t>
  </si>
  <si>
    <t>Oct/Sep Ch %</t>
  </si>
  <si>
    <t>Rejestracje nowych samochodów dostawczych do 3,5T, ranking marek - Pażdziernik 2026</t>
  </si>
  <si>
    <t>Registrations of new LCV up to 3.5T, Top Brands - October 2026</t>
  </si>
  <si>
    <t>Rok narastająco Styczeń -Październik</t>
  </si>
  <si>
    <t>Paz/Wrz
Zmiana %</t>
  </si>
  <si>
    <t>Paz/Wrz
Zmiana poz</t>
  </si>
  <si>
    <t>Oct/Sep Ch position</t>
  </si>
  <si>
    <t>ROLLER TEAM</t>
  </si>
  <si>
    <t>Rejestracje nowych samochodów dostawczych do 3,5T, ranking modeli - Październik 2026</t>
  </si>
  <si>
    <t>Registrations of new LCV up to 3.5T, Top Models - October 2026</t>
  </si>
  <si>
    <t>MAN TGE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</si>
</sst>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z_ł_-;\-* #,##0.00\ _z_ł_-;_-* &quot;-&quot;??\ _z_ł_-;_-@_-"/>
    <numFmt numFmtId="165" formatCode="0.0%"/>
    <numFmt numFmtId="166" formatCode="_-* #,##0\ _z_ł_-;\-* #,##0\ _z_ł_-;_-* &quot;-&quot;??\ _z_ł_-;_-@_-"/>
    <numFmt numFmtId="167" formatCode="_(* #,##0.00_);_(* \(#,##0.00\);_(* &quot;-&quot;??_);_(@_)"/>
  </numFmts>
  <fonts count="36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Arial Nova"/>
      <family val="2"/>
      <charset val="238"/>
    </font>
    <font>
      <i/>
      <sz val="11"/>
      <color rgb="FFFF0000"/>
      <name val="Arial Nova"/>
      <family val="2"/>
      <charset val="238"/>
    </font>
    <font>
      <sz val="10"/>
      <color theme="1"/>
      <name val="Arial Nova"/>
      <family val="2"/>
      <charset val="238"/>
    </font>
    <font>
      <b/>
      <sz val="10"/>
      <name val="Arial Nova"/>
      <family val="2"/>
      <charset val="238"/>
    </font>
    <font>
      <b/>
      <i/>
      <sz val="10"/>
      <color theme="1" tint="0.499984740745262"/>
      <name val="Arial Nova"/>
      <family val="2"/>
      <charset val="238"/>
    </font>
    <font>
      <b/>
      <sz val="10"/>
      <color theme="0"/>
      <name val="Arial Nova"/>
      <family val="2"/>
      <charset val="238"/>
    </font>
    <font>
      <b/>
      <i/>
      <sz val="10"/>
      <color theme="0" tint="-0.34998626667073579"/>
      <name val="Arial Nova"/>
      <family val="2"/>
      <charset val="238"/>
    </font>
    <font>
      <sz val="10"/>
      <color theme="0"/>
      <name val="Arial Nova"/>
      <family val="2"/>
      <charset val="238"/>
    </font>
    <font>
      <i/>
      <sz val="10"/>
      <color theme="0" tint="-0.34998626667073579"/>
      <name val="Arial Nova"/>
      <family val="2"/>
      <charset val="238"/>
    </font>
    <font>
      <sz val="10"/>
      <name val="Arial Nova"/>
      <family val="2"/>
      <charset val="238"/>
    </font>
    <font>
      <b/>
      <sz val="10"/>
      <color rgb="FF000000"/>
      <name val="Arial Nova"/>
      <family val="2"/>
      <charset val="238"/>
    </font>
    <font>
      <sz val="11"/>
      <color theme="1" tint="0.499984740745262"/>
      <name val="Arial Nova"/>
      <family val="2"/>
      <charset val="238"/>
    </font>
    <font>
      <i/>
      <sz val="11"/>
      <color theme="1" tint="0.499984740745262"/>
      <name val="Arial Nova"/>
      <family val="2"/>
      <charset val="238"/>
    </font>
    <font>
      <sz val="9"/>
      <color theme="1"/>
      <name val="Arial Nova"/>
      <family val="2"/>
      <charset val="238"/>
    </font>
    <font>
      <i/>
      <sz val="11"/>
      <color theme="1"/>
      <name val="Arial Nova"/>
      <family val="2"/>
      <charset val="238"/>
    </font>
    <font>
      <u/>
      <sz val="11"/>
      <color theme="10"/>
      <name val="Arial Nova"/>
      <family val="2"/>
      <charset val="238"/>
    </font>
    <font>
      <sz val="10"/>
      <name val="Arial Nova"/>
      <family val="2"/>
    </font>
    <font>
      <sz val="9"/>
      <color theme="0"/>
      <name val="Arial Nova"/>
      <family val="2"/>
      <charset val="238"/>
    </font>
    <font>
      <i/>
      <sz val="9"/>
      <color theme="0" tint="-0.34998626667073579"/>
      <name val="Arial Nova"/>
      <family val="2"/>
      <charset val="238"/>
    </font>
    <font>
      <b/>
      <sz val="10"/>
      <color theme="1"/>
      <name val="Arial Nova"/>
      <family val="2"/>
    </font>
    <font>
      <i/>
      <sz val="10"/>
      <color theme="1"/>
      <name val="Arial Nova"/>
      <family val="2"/>
    </font>
    <font>
      <i/>
      <sz val="10"/>
      <color theme="1" tint="0.499984740745262"/>
      <name val="Arial Nova"/>
      <family val="2"/>
    </font>
    <font>
      <sz val="9"/>
      <color theme="1" tint="0.499984740745262"/>
      <name val="Arial Nova"/>
      <family val="2"/>
      <charset val="238"/>
    </font>
    <font>
      <b/>
      <sz val="20"/>
      <color rgb="FFFF0000"/>
      <name val="Arial Nova"/>
      <family val="2"/>
      <charset val="238"/>
    </font>
    <font>
      <sz val="10"/>
      <color theme="1" tint="0.499984740745262"/>
      <name val="Arial Nova"/>
      <family val="2"/>
      <charset val="238"/>
    </font>
    <font>
      <i/>
      <sz val="9"/>
      <color theme="1"/>
      <name val="Arial Nov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5448A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94CBEE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2F2F2"/>
      </left>
      <right/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/>
      <right/>
      <top style="medium">
        <color rgb="FFF2F2F2"/>
      </top>
      <bottom/>
      <diagonal/>
    </border>
    <border>
      <left/>
      <right style="thin">
        <color rgb="FFF2F2F2"/>
      </right>
      <top style="medium">
        <color rgb="FFF2F2F2"/>
      </top>
      <bottom/>
      <diagonal/>
    </border>
    <border>
      <left style="thin">
        <color rgb="FFF2F2F2"/>
      </left>
      <right/>
      <top style="medium">
        <color rgb="FFF2F2F2"/>
      </top>
      <bottom/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/>
      <top/>
      <bottom/>
      <diagonal/>
    </border>
    <border>
      <left style="medium">
        <color rgb="FFF2F2F2"/>
      </left>
      <right style="medium">
        <color rgb="FFF2F2F2"/>
      </right>
      <top/>
      <bottom/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/>
      <bottom style="medium">
        <color rgb="FFF2F2F2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/>
      <top style="medium">
        <color rgb="FFF2F2F2"/>
      </top>
      <bottom style="medium">
        <color rgb="FFF2F2F2"/>
      </bottom>
      <diagonal/>
    </border>
    <border>
      <left style="thin">
        <color rgb="FFF2F2F2"/>
      </left>
      <right/>
      <top style="medium">
        <color rgb="FFF2F2F2"/>
      </top>
      <bottom style="medium">
        <color rgb="FFF2F2F2"/>
      </bottom>
      <diagonal/>
    </border>
    <border>
      <left/>
      <right/>
      <top/>
      <bottom style="medium">
        <color rgb="FFF2F2F2"/>
      </bottom>
      <diagonal/>
    </border>
    <border>
      <left/>
      <right style="thin">
        <color rgb="FFF2F2F2"/>
      </right>
      <top/>
      <bottom style="medium">
        <color rgb="FFF2F2F2"/>
      </bottom>
      <diagonal/>
    </border>
    <border>
      <left style="thin">
        <color rgb="FFF2F2F2"/>
      </left>
      <right/>
      <top/>
      <bottom style="medium">
        <color rgb="FFF2F2F2"/>
      </bottom>
      <diagonal/>
    </border>
  </borders>
  <cellStyleXfs count="35">
    <xf numFmtId="0" fontId="0" fillId="0" borderId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2" fillId="0" borderId="0"/>
    <xf numFmtId="0" fontId="7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" fillId="0" borderId="0"/>
    <xf numFmtId="0" fontId="7" fillId="0" borderId="0"/>
    <xf numFmtId="167" fontId="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8" fillId="0" borderId="0" applyNumberFormat="0" applyFill="0" applyBorder="0" applyAlignment="0" applyProtection="0"/>
    <xf numFmtId="9" fontId="5" fillId="0" borderId="0" applyFont="0" applyFill="0" applyBorder="0" applyAlignment="0" applyProtection="0"/>
  </cellStyleXfs>
  <cellXfs count="127">
    <xf numFmtId="0" fontId="0" fillId="0" borderId="0" xfId="0"/>
    <xf numFmtId="0" fontId="10" fillId="0" borderId="0" xfId="6" applyFont="1"/>
    <xf numFmtId="0" fontId="11" fillId="0" borderId="0" xfId="6" applyFont="1"/>
    <xf numFmtId="14" fontId="12" fillId="0" borderId="0" xfId="6" applyNumberFormat="1" applyFont="1"/>
    <xf numFmtId="0" fontId="17" fillId="3" borderId="6" xfId="4" applyFont="1" applyFill="1" applyBorder="1" applyAlignment="1">
      <alignment horizontal="center" vertical="center" wrapText="1"/>
    </xf>
    <xf numFmtId="0" fontId="17" fillId="3" borderId="11" xfId="4" applyFont="1" applyFill="1" applyBorder="1" applyAlignment="1">
      <alignment horizontal="center" wrapText="1"/>
    </xf>
    <xf numFmtId="0" fontId="17" fillId="3" borderId="13" xfId="4" applyFont="1" applyFill="1" applyBorder="1" applyAlignment="1">
      <alignment horizontal="center" vertical="center" wrapText="1"/>
    </xf>
    <xf numFmtId="0" fontId="18" fillId="3" borderId="14" xfId="4" applyFont="1" applyFill="1" applyBorder="1" applyAlignment="1">
      <alignment horizontal="center" vertical="center" wrapText="1"/>
    </xf>
    <xf numFmtId="0" fontId="18" fillId="3" borderId="16" xfId="4" applyFont="1" applyFill="1" applyBorder="1" applyAlignment="1">
      <alignment horizontal="center" vertical="top" wrapText="1"/>
    </xf>
    <xf numFmtId="0" fontId="18" fillId="3" borderId="15" xfId="4" applyFont="1" applyFill="1" applyBorder="1" applyAlignment="1">
      <alignment horizontal="center" vertical="center" wrapText="1"/>
    </xf>
    <xf numFmtId="0" fontId="13" fillId="0" borderId="17" xfId="4" applyFont="1" applyBorder="1" applyAlignment="1">
      <alignment horizontal="center" vertical="center"/>
    </xf>
    <xf numFmtId="0" fontId="19" fillId="0" borderId="18" xfId="4" applyFont="1" applyBorder="1" applyAlignment="1">
      <alignment vertical="center"/>
    </xf>
    <xf numFmtId="3" fontId="19" fillId="0" borderId="19" xfId="4" applyNumberFormat="1" applyFont="1" applyBorder="1" applyAlignment="1">
      <alignment vertical="center"/>
    </xf>
    <xf numFmtId="10" fontId="19" fillId="0" borderId="18" xfId="7" applyNumberFormat="1" applyFont="1" applyBorder="1" applyAlignment="1">
      <alignment vertical="center"/>
    </xf>
    <xf numFmtId="165" fontId="19" fillId="0" borderId="18" xfId="7" applyNumberFormat="1" applyFont="1" applyBorder="1" applyAlignment="1">
      <alignment vertical="center"/>
    </xf>
    <xf numFmtId="0" fontId="19" fillId="4" borderId="18" xfId="4" applyFont="1" applyFill="1" applyBorder="1" applyAlignment="1">
      <alignment vertical="center"/>
    </xf>
    <xf numFmtId="3" fontId="19" fillId="4" borderId="19" xfId="4" applyNumberFormat="1" applyFont="1" applyFill="1" applyBorder="1" applyAlignment="1">
      <alignment vertical="center"/>
    </xf>
    <xf numFmtId="10" fontId="19" fillId="4" borderId="18" xfId="7" applyNumberFormat="1" applyFont="1" applyFill="1" applyBorder="1" applyAlignment="1">
      <alignment vertical="center"/>
    </xf>
    <xf numFmtId="165" fontId="19" fillId="4" borderId="18" xfId="7" applyNumberFormat="1" applyFont="1" applyFill="1" applyBorder="1" applyAlignment="1">
      <alignment vertical="center"/>
    </xf>
    <xf numFmtId="0" fontId="13" fillId="5" borderId="20" xfId="4" applyFont="1" applyFill="1" applyBorder="1" applyAlignment="1">
      <alignment horizontal="center" vertical="center"/>
    </xf>
    <xf numFmtId="3" fontId="19" fillId="5" borderId="19" xfId="4" applyNumberFormat="1" applyFont="1" applyFill="1" applyBorder="1" applyAlignment="1">
      <alignment vertical="center"/>
    </xf>
    <xf numFmtId="10" fontId="19" fillId="5" borderId="18" xfId="7" applyNumberFormat="1" applyFont="1" applyFill="1" applyBorder="1" applyAlignment="1">
      <alignment vertical="center"/>
    </xf>
    <xf numFmtId="165" fontId="19" fillId="5" borderId="18" xfId="7" applyNumberFormat="1" applyFont="1" applyFill="1" applyBorder="1" applyAlignment="1">
      <alignment vertical="center"/>
    </xf>
    <xf numFmtId="3" fontId="15" fillId="3" borderId="19" xfId="4" applyNumberFormat="1" applyFont="1" applyFill="1" applyBorder="1" applyAlignment="1">
      <alignment vertical="center"/>
    </xf>
    <xf numFmtId="9" fontId="15" fillId="3" borderId="18" xfId="7" applyFont="1" applyFill="1" applyBorder="1" applyAlignment="1">
      <alignment vertical="center"/>
    </xf>
    <xf numFmtId="165" fontId="15" fillId="3" borderId="18" xfId="4" applyNumberFormat="1" applyFont="1" applyFill="1" applyBorder="1" applyAlignment="1">
      <alignment vertical="center"/>
    </xf>
    <xf numFmtId="0" fontId="12" fillId="0" borderId="0" xfId="6" applyFont="1"/>
    <xf numFmtId="0" fontId="21" fillId="0" borderId="0" xfId="6" applyFont="1"/>
    <xf numFmtId="0" fontId="19" fillId="0" borderId="0" xfId="4" applyFont="1"/>
    <xf numFmtId="1" fontId="19" fillId="0" borderId="17" xfId="7" applyNumberFormat="1" applyFont="1" applyBorder="1" applyAlignment="1">
      <alignment horizontal="center"/>
    </xf>
    <xf numFmtId="1" fontId="19" fillId="4" borderId="17" xfId="7" applyNumberFormat="1" applyFont="1" applyFill="1" applyBorder="1" applyAlignment="1">
      <alignment horizontal="center"/>
    </xf>
    <xf numFmtId="3" fontId="19" fillId="5" borderId="17" xfId="4" applyNumberFormat="1" applyFont="1" applyFill="1" applyBorder="1" applyAlignment="1">
      <alignment vertical="center"/>
    </xf>
    <xf numFmtId="0" fontId="19" fillId="5" borderId="17" xfId="4" applyFont="1" applyFill="1" applyBorder="1" applyAlignment="1">
      <alignment vertical="center"/>
    </xf>
    <xf numFmtId="0" fontId="19" fillId="5" borderId="19" xfId="4" applyFont="1" applyFill="1" applyBorder="1" applyAlignment="1">
      <alignment vertical="center"/>
    </xf>
    <xf numFmtId="3" fontId="15" fillId="3" borderId="17" xfId="4" applyNumberFormat="1" applyFont="1" applyFill="1" applyBorder="1" applyAlignment="1">
      <alignment vertical="center"/>
    </xf>
    <xf numFmtId="0" fontId="10" fillId="0" borderId="0" xfId="0" applyFont="1"/>
    <xf numFmtId="0" fontId="24" fillId="0" borderId="0" xfId="0" applyFont="1"/>
    <xf numFmtId="14" fontId="10" fillId="0" borderId="0" xfId="6" applyNumberFormat="1" applyFont="1"/>
    <xf numFmtId="0" fontId="15" fillId="3" borderId="3" xfId="0" applyFont="1" applyFill="1" applyBorder="1" applyAlignment="1">
      <alignment wrapText="1"/>
    </xf>
    <xf numFmtId="166" fontId="15" fillId="3" borderId="2" xfId="32" applyNumberFormat="1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166" fontId="12" fillId="0" borderId="2" xfId="32" applyNumberFormat="1" applyFont="1" applyBorder="1" applyAlignment="1">
      <alignment horizontal="center"/>
    </xf>
    <xf numFmtId="165" fontId="12" fillId="0" borderId="2" xfId="31" applyNumberFormat="1" applyFont="1" applyBorder="1" applyAlignment="1">
      <alignment horizontal="center"/>
    </xf>
    <xf numFmtId="0" fontId="12" fillId="0" borderId="3" xfId="0" applyFont="1" applyBorder="1" applyAlignment="1">
      <alignment horizontal="left" wrapText="1" indent="1"/>
    </xf>
    <xf numFmtId="166" fontId="12" fillId="0" borderId="4" xfId="32" applyNumberFormat="1" applyFont="1" applyBorder="1" applyAlignment="1">
      <alignment horizontal="center"/>
    </xf>
    <xf numFmtId="165" fontId="12" fillId="0" borderId="4" xfId="34" applyNumberFormat="1" applyFont="1" applyBorder="1" applyAlignment="1">
      <alignment horizontal="center"/>
    </xf>
    <xf numFmtId="0" fontId="15" fillId="3" borderId="2" xfId="0" applyFont="1" applyFill="1" applyBorder="1" applyAlignment="1">
      <alignment vertical="center" wrapText="1"/>
    </xf>
    <xf numFmtId="166" fontId="15" fillId="3" borderId="2" xfId="32" applyNumberFormat="1" applyFont="1" applyFill="1" applyBorder="1" applyAlignment="1">
      <alignment horizontal="center" vertical="center"/>
    </xf>
    <xf numFmtId="165" fontId="15" fillId="3" borderId="2" xfId="31" applyNumberFormat="1" applyFont="1" applyFill="1" applyBorder="1" applyAlignment="1">
      <alignment horizontal="center" vertical="center"/>
    </xf>
    <xf numFmtId="0" fontId="25" fillId="0" borderId="0" xfId="3" applyFont="1"/>
    <xf numFmtId="0" fontId="20" fillId="4" borderId="17" xfId="0" applyFont="1" applyFill="1" applyBorder="1" applyAlignment="1">
      <alignment horizontal="center" vertical="center" wrapText="1"/>
    </xf>
    <xf numFmtId="0" fontId="13" fillId="0" borderId="7" xfId="4" applyFont="1" applyBorder="1" applyAlignment="1">
      <alignment horizontal="center" vertical="center"/>
    </xf>
    <xf numFmtId="0" fontId="13" fillId="0" borderId="13" xfId="4" applyFont="1" applyBorder="1" applyAlignment="1">
      <alignment horizontal="center" vertical="center"/>
    </xf>
    <xf numFmtId="0" fontId="19" fillId="4" borderId="11" xfId="4" applyFont="1" applyFill="1" applyBorder="1" applyAlignment="1">
      <alignment vertical="center"/>
    </xf>
    <xf numFmtId="0" fontId="19" fillId="0" borderId="0" xfId="4" applyFont="1" applyAlignment="1">
      <alignment vertical="center"/>
    </xf>
    <xf numFmtId="0" fontId="19" fillId="4" borderId="16" xfId="4" applyFont="1" applyFill="1" applyBorder="1" applyAlignment="1">
      <alignment vertical="center"/>
    </xf>
    <xf numFmtId="0" fontId="13" fillId="0" borderId="15" xfId="4" applyFont="1" applyBorder="1" applyAlignment="1">
      <alignment horizontal="center" vertical="center"/>
    </xf>
    <xf numFmtId="0" fontId="13" fillId="0" borderId="8" xfId="4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0" fillId="2" borderId="0" xfId="0" applyFont="1" applyFill="1"/>
    <xf numFmtId="0" fontId="22" fillId="0" borderId="0" xfId="0" applyFont="1"/>
    <xf numFmtId="0" fontId="26" fillId="5" borderId="20" xfId="4" applyFont="1" applyFill="1" applyBorder="1" applyAlignment="1">
      <alignment horizontal="center" vertical="center"/>
    </xf>
    <xf numFmtId="0" fontId="19" fillId="0" borderId="19" xfId="4" applyFont="1" applyBorder="1" applyAlignment="1">
      <alignment vertical="center"/>
    </xf>
    <xf numFmtId="0" fontId="30" fillId="0" borderId="0" xfId="0" applyFont="1"/>
    <xf numFmtId="0" fontId="30" fillId="0" borderId="0" xfId="11" applyFont="1" applyAlignment="1">
      <alignment horizontal="left"/>
    </xf>
    <xf numFmtId="0" fontId="30" fillId="0" borderId="0" xfId="6" applyFont="1"/>
    <xf numFmtId="0" fontId="31" fillId="0" borderId="0" xfId="6" applyFont="1"/>
    <xf numFmtId="0" fontId="31" fillId="0" borderId="0" xfId="0" applyFont="1"/>
    <xf numFmtId="0" fontId="7" fillId="0" borderId="0" xfId="6"/>
    <xf numFmtId="0" fontId="20" fillId="4" borderId="17" xfId="6" applyFont="1" applyFill="1" applyBorder="1" applyAlignment="1">
      <alignment horizontal="center" vertical="center" wrapText="1"/>
    </xf>
    <xf numFmtId="0" fontId="23" fillId="0" borderId="0" xfId="6" applyFont="1"/>
    <xf numFmtId="0" fontId="32" fillId="0" borderId="0" xfId="6" applyFont="1"/>
    <xf numFmtId="0" fontId="22" fillId="0" borderId="0" xfId="6" applyFont="1"/>
    <xf numFmtId="3" fontId="10" fillId="0" borderId="0" xfId="0" applyNumberFormat="1" applyFont="1"/>
    <xf numFmtId="3" fontId="19" fillId="0" borderId="0" xfId="4" applyNumberFormat="1" applyFont="1"/>
    <xf numFmtId="14" fontId="23" fillId="0" borderId="0" xfId="6" applyNumberFormat="1" applyFont="1"/>
    <xf numFmtId="0" fontId="33" fillId="0" borderId="0" xfId="33" applyFont="1" applyAlignment="1">
      <alignment horizontal="center" vertical="top"/>
    </xf>
    <xf numFmtId="0" fontId="34" fillId="0" borderId="0" xfId="4" applyFont="1" applyAlignment="1">
      <alignment horizontal="right" vertical="center"/>
    </xf>
    <xf numFmtId="166" fontId="10" fillId="0" borderId="0" xfId="0" applyNumberFormat="1" applyFont="1"/>
    <xf numFmtId="0" fontId="23" fillId="0" borderId="0" xfId="0" applyFont="1"/>
    <xf numFmtId="0" fontId="35" fillId="0" borderId="0" xfId="0" applyFont="1"/>
    <xf numFmtId="0" fontId="23" fillId="0" borderId="1" xfId="0" applyFont="1" applyBorder="1" applyAlignment="1">
      <alignment wrapText="1"/>
    </xf>
    <xf numFmtId="0" fontId="30" fillId="0" borderId="0" xfId="0" applyFont="1" applyAlignment="1">
      <alignment horizontal="left" vertical="top"/>
    </xf>
    <xf numFmtId="0" fontId="17" fillId="3" borderId="6" xfId="4" applyFont="1" applyFill="1" applyBorder="1" applyAlignment="1">
      <alignment horizontal="center" vertical="center" wrapText="1"/>
    </xf>
    <xf numFmtId="0" fontId="17" fillId="3" borderId="11" xfId="4" applyFont="1" applyFill="1" applyBorder="1" applyAlignment="1">
      <alignment horizontal="center" vertical="center" wrapText="1"/>
    </xf>
    <xf numFmtId="0" fontId="17" fillId="3" borderId="14" xfId="4" applyFont="1" applyFill="1" applyBorder="1" applyAlignment="1">
      <alignment horizontal="center" vertical="center" wrapText="1"/>
    </xf>
    <xf numFmtId="0" fontId="17" fillId="3" borderId="16" xfId="4" applyFont="1" applyFill="1" applyBorder="1" applyAlignment="1">
      <alignment horizontal="center" vertical="center" wrapText="1"/>
    </xf>
    <xf numFmtId="0" fontId="15" fillId="3" borderId="6" xfId="4" applyFont="1" applyFill="1" applyBorder="1" applyAlignment="1">
      <alignment horizontal="center" wrapText="1"/>
    </xf>
    <xf numFmtId="0" fontId="15" fillId="3" borderId="12" xfId="4" applyFont="1" applyFill="1" applyBorder="1" applyAlignment="1">
      <alignment horizontal="center" wrapText="1"/>
    </xf>
    <xf numFmtId="0" fontId="15" fillId="3" borderId="7" xfId="4" applyFont="1" applyFill="1" applyBorder="1" applyAlignment="1">
      <alignment horizontal="center" wrapText="1"/>
    </xf>
    <xf numFmtId="0" fontId="15" fillId="3" borderId="13" xfId="4" applyFont="1" applyFill="1" applyBorder="1" applyAlignment="1">
      <alignment horizontal="center" wrapText="1"/>
    </xf>
    <xf numFmtId="0" fontId="15" fillId="3" borderId="6" xfId="4" applyFont="1" applyFill="1" applyBorder="1" applyAlignment="1">
      <alignment horizontal="center" vertical="center"/>
    </xf>
    <xf numFmtId="0" fontId="15" fillId="3" borderId="8" xfId="4" applyFont="1" applyFill="1" applyBorder="1" applyAlignment="1">
      <alignment horizontal="center" vertical="center"/>
    </xf>
    <xf numFmtId="0" fontId="15" fillId="3" borderId="9" xfId="4" applyFont="1" applyFill="1" applyBorder="1" applyAlignment="1">
      <alignment horizontal="center" vertical="center"/>
    </xf>
    <xf numFmtId="0" fontId="15" fillId="3" borderId="20" xfId="4" applyFont="1" applyFill="1" applyBorder="1" applyAlignment="1">
      <alignment horizontal="center" vertical="top"/>
    </xf>
    <xf numFmtId="0" fontId="15" fillId="3" borderId="18" xfId="4" applyFont="1" applyFill="1" applyBorder="1" applyAlignment="1">
      <alignment horizontal="center" vertical="top"/>
    </xf>
    <xf numFmtId="0" fontId="13" fillId="5" borderId="20" xfId="4" applyFont="1" applyFill="1" applyBorder="1" applyAlignment="1">
      <alignment horizontal="center" vertical="center"/>
    </xf>
    <xf numFmtId="0" fontId="13" fillId="5" borderId="18" xfId="4" applyFont="1" applyFill="1" applyBorder="1" applyAlignment="1">
      <alignment horizontal="center" vertical="center"/>
    </xf>
    <xf numFmtId="0" fontId="16" fillId="3" borderId="12" xfId="4" applyFont="1" applyFill="1" applyBorder="1" applyAlignment="1">
      <alignment horizontal="center" vertical="top"/>
    </xf>
    <xf numFmtId="0" fontId="16" fillId="3" borderId="14" xfId="4" applyFont="1" applyFill="1" applyBorder="1" applyAlignment="1">
      <alignment horizontal="center" vertical="top"/>
    </xf>
    <xf numFmtId="0" fontId="16" fillId="3" borderId="13" xfId="4" applyFont="1" applyFill="1" applyBorder="1" applyAlignment="1">
      <alignment horizontal="center" vertical="top"/>
    </xf>
    <xf numFmtId="0" fontId="16" fillId="3" borderId="15" xfId="4" applyFont="1" applyFill="1" applyBorder="1" applyAlignment="1">
      <alignment horizontal="center" vertical="top"/>
    </xf>
    <xf numFmtId="0" fontId="13" fillId="0" borderId="0" xfId="4" applyFont="1" applyAlignment="1">
      <alignment horizontal="center" vertical="center"/>
    </xf>
    <xf numFmtId="0" fontId="14" fillId="0" borderId="21" xfId="4" applyFont="1" applyBorder="1" applyAlignment="1">
      <alignment horizontal="center" vertical="center"/>
    </xf>
    <xf numFmtId="0" fontId="18" fillId="3" borderId="13" xfId="4" applyFont="1" applyFill="1" applyBorder="1" applyAlignment="1">
      <alignment horizontal="center" vertical="top" wrapText="1"/>
    </xf>
    <xf numFmtId="0" fontId="18" fillId="3" borderId="15" xfId="4" applyFont="1" applyFill="1" applyBorder="1" applyAlignment="1">
      <alignment horizontal="center" vertical="top" wrapText="1"/>
    </xf>
    <xf numFmtId="0" fontId="17" fillId="3" borderId="7" xfId="4" applyFont="1" applyFill="1" applyBorder="1" applyAlignment="1">
      <alignment horizontal="center" wrapText="1"/>
    </xf>
    <xf numFmtId="0" fontId="17" fillId="3" borderId="13" xfId="4" applyFont="1" applyFill="1" applyBorder="1" applyAlignment="1">
      <alignment horizontal="center" wrapText="1"/>
    </xf>
    <xf numFmtId="0" fontId="17" fillId="3" borderId="7" xfId="4" applyFont="1" applyFill="1" applyBorder="1" applyAlignment="1">
      <alignment horizontal="center" vertical="center" wrapText="1"/>
    </xf>
    <xf numFmtId="0" fontId="17" fillId="3" borderId="13" xfId="4" applyFont="1" applyFill="1" applyBorder="1" applyAlignment="1">
      <alignment horizontal="center" vertical="center" wrapText="1"/>
    </xf>
    <xf numFmtId="0" fontId="15" fillId="3" borderId="10" xfId="4" applyFont="1" applyFill="1" applyBorder="1" applyAlignment="1">
      <alignment horizontal="center" vertical="center"/>
    </xf>
    <xf numFmtId="0" fontId="15" fillId="3" borderId="11" xfId="4" applyFont="1" applyFill="1" applyBorder="1" applyAlignment="1">
      <alignment horizontal="center" vertical="center"/>
    </xf>
    <xf numFmtId="0" fontId="16" fillId="3" borderId="23" xfId="4" applyFont="1" applyFill="1" applyBorder="1" applyAlignment="1">
      <alignment horizontal="center" vertical="center"/>
    </xf>
    <xf numFmtId="0" fontId="16" fillId="3" borderId="21" xfId="4" applyFont="1" applyFill="1" applyBorder="1" applyAlignment="1">
      <alignment horizontal="center" vertical="center"/>
    </xf>
    <xf numFmtId="0" fontId="16" fillId="3" borderId="16" xfId="4" applyFont="1" applyFill="1" applyBorder="1" applyAlignment="1">
      <alignment horizontal="center" vertical="center"/>
    </xf>
    <xf numFmtId="0" fontId="16" fillId="3" borderId="14" xfId="4" applyFont="1" applyFill="1" applyBorder="1" applyAlignment="1">
      <alignment horizontal="center" vertical="center"/>
    </xf>
    <xf numFmtId="0" fontId="16" fillId="3" borderId="22" xfId="4" applyFont="1" applyFill="1" applyBorder="1" applyAlignment="1">
      <alignment horizontal="center" vertical="center"/>
    </xf>
    <xf numFmtId="0" fontId="18" fillId="3" borderId="13" xfId="4" applyFont="1" applyFill="1" applyBorder="1" applyAlignment="1">
      <alignment horizontal="center" vertical="center" wrapText="1"/>
    </xf>
    <xf numFmtId="0" fontId="18" fillId="3" borderId="15" xfId="4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15" fillId="3" borderId="20" xfId="4" applyFont="1" applyFill="1" applyBorder="1" applyAlignment="1">
      <alignment horizontal="right" vertical="top"/>
    </xf>
    <xf numFmtId="0" fontId="15" fillId="3" borderId="18" xfId="4" applyFont="1" applyFill="1" applyBorder="1" applyAlignment="1">
      <alignment horizontal="right" vertical="top"/>
    </xf>
    <xf numFmtId="0" fontId="28" fillId="3" borderId="13" xfId="4" applyFont="1" applyFill="1" applyBorder="1" applyAlignment="1">
      <alignment horizontal="center" vertical="top" wrapText="1"/>
    </xf>
    <xf numFmtId="0" fontId="28" fillId="3" borderId="15" xfId="4" applyFont="1" applyFill="1" applyBorder="1" applyAlignment="1">
      <alignment horizontal="center" vertical="top" wrapText="1"/>
    </xf>
    <xf numFmtId="0" fontId="27" fillId="3" borderId="7" xfId="4" applyFont="1" applyFill="1" applyBorder="1" applyAlignment="1">
      <alignment horizontal="center" wrapText="1"/>
    </xf>
    <xf numFmtId="0" fontId="27" fillId="3" borderId="13" xfId="4" applyFont="1" applyFill="1" applyBorder="1" applyAlignment="1">
      <alignment horizontal="center" wrapText="1"/>
    </xf>
    <xf numFmtId="0" fontId="14" fillId="0" borderId="0" xfId="4" applyFont="1" applyAlignment="1">
      <alignment horizontal="center" vertical="center"/>
    </xf>
  </cellXfs>
  <cellStyles count="35">
    <cellStyle name="Dziesiętny" xfId="32" builtinId="3"/>
    <cellStyle name="Dziesiętny 2" xfId="1" xr:uid="{00000000-0005-0000-0000-000001000000}"/>
    <cellStyle name="Dziesiętny 2 2" xfId="14" xr:uid="{00000000-0005-0000-0000-000002000000}"/>
    <cellStyle name="Dziesiętny 2 3" xfId="26" xr:uid="{00000000-0005-0000-0000-000003000000}"/>
    <cellStyle name="Dziesiętny 2 4" xfId="13" xr:uid="{00000000-0005-0000-0000-000004000000}"/>
    <cellStyle name="Dziesiętny 3" xfId="2" xr:uid="{00000000-0005-0000-0000-000005000000}"/>
    <cellStyle name="Dziesiętny 3 2" xfId="27" xr:uid="{00000000-0005-0000-0000-000006000000}"/>
    <cellStyle name="Dziesiętny 3 3" xfId="12" xr:uid="{00000000-0005-0000-0000-000007000000}"/>
    <cellStyle name="Dziesiętny 4" xfId="25" xr:uid="{00000000-0005-0000-0000-000008000000}"/>
    <cellStyle name="Hiperłącze" xfId="3" builtinId="8"/>
    <cellStyle name="Hiperłącze 2" xfId="28" xr:uid="{00000000-0005-0000-0000-00000A000000}"/>
    <cellStyle name="Hiperłącze 3" xfId="33" xr:uid="{00000000-0005-0000-0000-00000B000000}"/>
    <cellStyle name="Normalny" xfId="0" builtinId="0"/>
    <cellStyle name="Normalny 2" xfId="4" xr:uid="{00000000-0005-0000-0000-00000D000000}"/>
    <cellStyle name="Normalny 3" xfId="5" xr:uid="{00000000-0005-0000-0000-00000E000000}"/>
    <cellStyle name="Normalny 3 2" xfId="15" xr:uid="{00000000-0005-0000-0000-00000F000000}"/>
    <cellStyle name="Normalny 4" xfId="6" xr:uid="{00000000-0005-0000-0000-000010000000}"/>
    <cellStyle name="Normalny 4 2" xfId="17" xr:uid="{00000000-0005-0000-0000-000011000000}"/>
    <cellStyle name="Normalny 4 3" xfId="29" xr:uid="{00000000-0005-0000-0000-000012000000}"/>
    <cellStyle name="Normalny 4 4" xfId="16" xr:uid="{00000000-0005-0000-0000-000013000000}"/>
    <cellStyle name="Normalny 5" xfId="18" xr:uid="{00000000-0005-0000-0000-000014000000}"/>
    <cellStyle name="Normalny 5 2" xfId="19" xr:uid="{00000000-0005-0000-0000-000015000000}"/>
    <cellStyle name="Normalny 6" xfId="20" xr:uid="{00000000-0005-0000-0000-000016000000}"/>
    <cellStyle name="Normalny 7" xfId="21" xr:uid="{00000000-0005-0000-0000-000017000000}"/>
    <cellStyle name="Normalny 8" xfId="11" xr:uid="{00000000-0005-0000-0000-000018000000}"/>
    <cellStyle name="Normalny 9" xfId="10" xr:uid="{00000000-0005-0000-0000-000019000000}"/>
    <cellStyle name="Procentowy" xfId="34" builtinId="5"/>
    <cellStyle name="Procentowy 2" xfId="7" xr:uid="{00000000-0005-0000-0000-00001B000000}"/>
    <cellStyle name="Procentowy 3" xfId="8" xr:uid="{00000000-0005-0000-0000-00001C000000}"/>
    <cellStyle name="Procentowy 3 2" xfId="23" xr:uid="{00000000-0005-0000-0000-00001D000000}"/>
    <cellStyle name="Procentowy 4" xfId="9" xr:uid="{00000000-0005-0000-0000-00001E000000}"/>
    <cellStyle name="Procentowy 4 2" xfId="31" xr:uid="{00000000-0005-0000-0000-00001F000000}"/>
    <cellStyle name="Procentowy 4 3" xfId="24" xr:uid="{00000000-0005-0000-0000-000020000000}"/>
    <cellStyle name="Procentowy 5" xfId="22" xr:uid="{00000000-0005-0000-0000-000021000000}"/>
    <cellStyle name="Procentowy 6" xfId="30" xr:uid="{00000000-0005-0000-0000-000022000000}"/>
  </cellStyles>
  <dxfs count="67"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5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ZMSOIS/PZPM%202012/CEP/12.2012/dane%20szczeg&#243;&#322;owe/raporty/PZPM_CEP_RAPORT_WSZYSTKIE_POJAZDY_GRUDZIE&#323;_2012_NOWE%20I%20U&#379;YWANE.xls" TargetMode="External"/><Relationship Id="rId1" Type="http://schemas.openxmlformats.org/officeDocument/2006/relationships/externalLinkPath" Target="/ZMSOIS/PZPM%202012/CEP/12.2012/dane%20szczeg&#243;&#322;owe/raporty/PZPM_CEP_RAPORT_WSZYSTKIE_POJAZDY_GRUDZIE&#323;_2012_NOWE%20I%20U&#379;YWANE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PZPM%202019/CEP/2019.07/dane%20szczeg&#243;&#322;owe/raporty/PZPM_CEP_RAPORT_WSZYSTKIE_POJAZDY.xlsm" TargetMode="External"/><Relationship Id="rId1" Type="http://schemas.openxmlformats.org/officeDocument/2006/relationships/externalLinkPath" Target="/PZPM%202019/CEP/2019.07/dane%20szczeg&#243;&#322;owe/raporty/PZPM_CEP_RAPORT_WSZYSTKIE_POJAZD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SO i SD - tabele i wykresy"/>
      <sheetName val="SC pow 3,5T - tabele i wykresy "/>
      <sheetName val="PTW i ATV - tabele i wykresy"/>
      <sheetName val="SO i SO# - tabela (1)"/>
      <sheetName val="SO i SO# - tabela (2)"/>
      <sheetName val="SO# - tabela (1)"/>
      <sheetName val="SC-DOST i SS-DOST - tabela (1)"/>
      <sheetName val="SC-DOST i SS-DOST - tabela (2)"/>
      <sheetName val="SO i SC do 3.5T - tabela (1)"/>
      <sheetName val="SO i SC do 3.5T - tabela (2)"/>
      <sheetName val="SC pow 3.5T - tabela (1)"/>
      <sheetName val="SC pow 3.5T - tabela (2)"/>
      <sheetName val="SC od 3,5T segmenty - tabela1 "/>
      <sheetName val="SC od 3,5T segmenty - tabela2"/>
      <sheetName val="AUTOBUSY - tabela (1)"/>
      <sheetName val="AUTOBUSY - tabela (2)"/>
      <sheetName val="MC - tabela (1)"/>
      <sheetName val="MC - tabela (2)"/>
      <sheetName val="MP - tabela (1)"/>
      <sheetName val="MP - tabela (2)"/>
      <sheetName val="Samochodowy inny - tabela (1)"/>
      <sheetName val="Samochodowy inny - tabela (2)"/>
      <sheetName val="Ciągniki rolnicze - tabela (1)"/>
      <sheetName val="Ciągniki rolnicze - tabela (2)"/>
    </sheetNames>
    <sheetDataSet>
      <sheetData sheetId="0" refreshError="1">
        <row r="21">
          <cell r="E21" t="str">
            <v>Grudzień</v>
          </cell>
        </row>
        <row r="26">
          <cell r="E26">
            <v>2012</v>
          </cell>
        </row>
        <row r="59">
          <cell r="A59">
            <v>0</v>
          </cell>
        </row>
        <row r="60">
          <cell r="A60">
            <v>0</v>
          </cell>
        </row>
        <row r="61">
          <cell r="A6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INDEXpdf"/>
      <sheetName val="INDEXpdf (2)"/>
      <sheetName val="POJAZDY - tabele i wykresy (1)"/>
      <sheetName val="Rodzaje - analiza (2)"/>
      <sheetName val="POJAZDY - tabele i wykresy (2)"/>
      <sheetName val="Rodzaje - analiza (3)"/>
      <sheetName val="POJAZDY - tabele i wykresy (3)"/>
      <sheetName val="Rodzaje - analiza (4)"/>
      <sheetName val="SO i SD - tabele i wykresy"/>
      <sheetName val="SC pow 3,5T - tabele i wykresy"/>
      <sheetName val="PRZYCZ. NACZ.-tabele i wykresy"/>
      <sheetName val="PTW i ATV - tabele i wykresy"/>
      <sheetName val="SO - tabela (1)"/>
      <sheetName val="SO - analiza1"/>
      <sheetName val="SO - tabela (2)"/>
      <sheetName val="SO - analiza2"/>
      <sheetName val="SO# - tabela (1)"/>
      <sheetName val="SO# - analiza1"/>
      <sheetName val="SO# - tabela (2)"/>
      <sheetName val="SO# - analiza2"/>
      <sheetName val="SC-DOST i SS-DOST - tabela (1)"/>
      <sheetName val="SC-DOST i SS-DOST - analiza1"/>
      <sheetName val="SC-DOST i SS-DOST - tabela (2)"/>
      <sheetName val="SC-DOST i SS-DOST - analiza2"/>
      <sheetName val="SO i SC do 3.5T - tabela (1)"/>
      <sheetName val="SO i SC do 3.5T - analiza1"/>
      <sheetName val="SO i SC do 3.5T - tabela (2)"/>
      <sheetName val="SO i SC do 3.5T - analiza2"/>
      <sheetName val="SC pow 3.5T - tabela (1)"/>
      <sheetName val="SC pow 3.5T - analiza1"/>
      <sheetName val="SC pow 3.5T - tabela (2)"/>
      <sheetName val="SC pow 3.5T - analiza2"/>
      <sheetName val="SC od 3,5T segmenty - tabela1 "/>
      <sheetName val="SC od 3,5T segmenty - tabela2"/>
      <sheetName val="SC od 3,5T seg-analiza1"/>
      <sheetName val="SC od 3,5T seg-analiza2"/>
      <sheetName val="SC od 3,5T seg-analiza3"/>
      <sheetName val="SC od 3,5T seg-analiza4"/>
      <sheetName val="SC od 3,5T seg-analiza5"/>
      <sheetName val="SC od 3,5T seg-analiza6"/>
      <sheetName val="SC od 3,5T seg-analiza7"/>
      <sheetName val="PN&gt;3.5T - tabela (1)"/>
      <sheetName val="PN&gt;3.5T - analiza1"/>
      <sheetName val="PN&gt;3.5T - tabela (2)"/>
      <sheetName val="PN&gt;3.5T - analiza2"/>
      <sheetName val="AUTOBUSY - tabela (1)"/>
      <sheetName val="AUTOBUSY - analiza1"/>
      <sheetName val="AUTOBUSY - tabela (2)"/>
      <sheetName val="AUTOBUSY - analiza2"/>
      <sheetName val="MC - tabela (1)"/>
      <sheetName val="MC - analiza1"/>
      <sheetName val="MC - tabela (2)"/>
      <sheetName val="MC - analiza2"/>
      <sheetName val="MP - tabela (1)"/>
      <sheetName val="MP - analiza1"/>
      <sheetName val="MP - tabela (2)"/>
      <sheetName val="MP - analiza2"/>
      <sheetName val="Samochodowy inny - tabela (1)"/>
      <sheetName val="Samochodowy inny - analiza1"/>
      <sheetName val="Samochodowy inny - tabela (2)"/>
      <sheetName val="Samochodowy inny - analiza2"/>
      <sheetName val="Ciągniki rolnicze - tabela (1)"/>
      <sheetName val="Ciągniki rolnicze - analiza1"/>
      <sheetName val="Ciągniki rolnicze - tabela (2)"/>
      <sheetName val="Ciągniki rolnicze - analiza2"/>
      <sheetName val="Microcar - tabela (1)"/>
      <sheetName val="Microcar - analiza1"/>
      <sheetName val="Microcar - tabela (2)"/>
      <sheetName val="Microcar - analiza2"/>
      <sheetName val="Rodzaje - analiza"/>
      <sheetName val="Rodzaje PiN - analiza"/>
      <sheetName val="Analiza - CV"/>
      <sheetName val="Analiza - CV (2)"/>
      <sheetName val="BAZA_REJESTRACJE"/>
      <sheetName val="BAZA_PRZYCZEPY_NACZEPY"/>
    </sheetNames>
    <sheetDataSet>
      <sheetData sheetId="0" refreshError="1">
        <row r="16">
          <cell r="E16" t="str">
            <v>Lipiec</v>
          </cell>
        </row>
        <row r="21">
          <cell r="E21">
            <v>2019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989ED-61EB-4960-BD33-92A88349E6D6}">
  <dimension ref="B1:P17"/>
  <sheetViews>
    <sheetView showGridLines="0" tabSelected="1" zoomScaleNormal="100" workbookViewId="0"/>
  </sheetViews>
  <sheetFormatPr defaultColWidth="9.1796875" defaultRowHeight="14"/>
  <cols>
    <col min="1" max="1" width="1.54296875" style="35" customWidth="1"/>
    <col min="2" max="2" width="32.453125" style="35" customWidth="1"/>
    <col min="3" max="7" width="11" style="35" customWidth="1"/>
    <col min="8" max="8" width="12" style="35" customWidth="1"/>
    <col min="9" max="11" width="9.1796875" style="35"/>
    <col min="12" max="12" width="24.1796875" style="35" customWidth="1"/>
    <col min="13" max="15" width="9.1796875" style="35"/>
    <col min="16" max="16" width="10.54296875" style="35" customWidth="1"/>
    <col min="17" max="17" width="11.453125" style="35" customWidth="1"/>
    <col min="18" max="16384" width="9.1796875" style="35"/>
  </cols>
  <sheetData>
    <row r="1" spans="2:9">
      <c r="B1" s="79"/>
      <c r="C1" s="79"/>
      <c r="D1" s="80"/>
      <c r="E1" s="80"/>
      <c r="F1" s="80"/>
      <c r="G1" s="80"/>
      <c r="H1" s="75">
        <v>46330</v>
      </c>
    </row>
    <row r="2" spans="2:9" ht="24" customHeight="1">
      <c r="B2" s="119" t="s">
        <v>112</v>
      </c>
      <c r="C2" s="119"/>
      <c r="D2" s="119"/>
      <c r="E2" s="119"/>
      <c r="F2" s="119"/>
      <c r="G2" s="119"/>
      <c r="H2" s="119"/>
    </row>
    <row r="3" spans="2:9" ht="26.25" customHeight="1">
      <c r="B3" s="38"/>
      <c r="C3" s="39" t="s">
        <v>113</v>
      </c>
      <c r="D3" s="39" t="s">
        <v>114</v>
      </c>
      <c r="E3" s="40" t="s">
        <v>103</v>
      </c>
      <c r="F3" s="39" t="s">
        <v>115</v>
      </c>
      <c r="G3" s="39" t="s">
        <v>116</v>
      </c>
      <c r="H3" s="40" t="s">
        <v>104</v>
      </c>
    </row>
    <row r="4" spans="2:9" ht="26.25" customHeight="1">
      <c r="B4" s="81" t="s">
        <v>105</v>
      </c>
      <c r="C4" s="41">
        <v>3707</v>
      </c>
      <c r="D4" s="41">
        <v>3189</v>
      </c>
      <c r="E4" s="42">
        <v>0.16243336469112579</v>
      </c>
      <c r="F4" s="41">
        <v>29901</v>
      </c>
      <c r="G4" s="41">
        <v>24915</v>
      </c>
      <c r="H4" s="42">
        <v>0.20012040939193265</v>
      </c>
      <c r="I4" s="78"/>
    </row>
    <row r="5" spans="2:9" ht="26.25" customHeight="1">
      <c r="B5" s="43" t="s">
        <v>106</v>
      </c>
      <c r="C5" s="44">
        <v>719</v>
      </c>
      <c r="D5" s="44">
        <v>676</v>
      </c>
      <c r="E5" s="45">
        <v>6.3609467455621349E-2</v>
      </c>
      <c r="F5" s="44">
        <v>6735</v>
      </c>
      <c r="G5" s="44">
        <v>5795</v>
      </c>
      <c r="H5" s="45">
        <v>0.16220880069025023</v>
      </c>
    </row>
    <row r="6" spans="2:9" ht="26.25" customHeight="1">
      <c r="B6" s="43" t="s">
        <v>107</v>
      </c>
      <c r="C6" s="44">
        <v>139</v>
      </c>
      <c r="D6" s="44">
        <v>151</v>
      </c>
      <c r="E6" s="45">
        <v>-7.9470198675496651E-2</v>
      </c>
      <c r="F6" s="44">
        <v>891</v>
      </c>
      <c r="G6" s="44">
        <v>1004</v>
      </c>
      <c r="H6" s="45">
        <v>-0.11254980079681276</v>
      </c>
    </row>
    <row r="7" spans="2:9" ht="26.25" customHeight="1">
      <c r="B7" s="43" t="s">
        <v>108</v>
      </c>
      <c r="C7" s="44">
        <v>2849</v>
      </c>
      <c r="D7" s="44">
        <v>2362</v>
      </c>
      <c r="E7" s="45">
        <v>0.20618120237087223</v>
      </c>
      <c r="F7" s="44">
        <v>22275</v>
      </c>
      <c r="G7" s="44">
        <v>18116</v>
      </c>
      <c r="H7" s="45">
        <v>0.22957606535659081</v>
      </c>
      <c r="I7" s="78"/>
    </row>
    <row r="8" spans="2:9" ht="26.25" customHeight="1">
      <c r="B8" s="81" t="s">
        <v>109</v>
      </c>
      <c r="C8" s="41">
        <v>206</v>
      </c>
      <c r="D8" s="41">
        <v>224</v>
      </c>
      <c r="E8" s="42">
        <v>-8.0357142857142905E-2</v>
      </c>
      <c r="F8" s="41">
        <v>3313</v>
      </c>
      <c r="G8" s="41">
        <v>2067</v>
      </c>
      <c r="H8" s="42">
        <v>0.60280599903241416</v>
      </c>
    </row>
    <row r="9" spans="2:9" ht="26.25" customHeight="1">
      <c r="B9" s="46" t="s">
        <v>110</v>
      </c>
      <c r="C9" s="47">
        <v>3913</v>
      </c>
      <c r="D9" s="47">
        <v>3413</v>
      </c>
      <c r="E9" s="48">
        <v>0.14649868151186629</v>
      </c>
      <c r="F9" s="47">
        <v>33214</v>
      </c>
      <c r="G9" s="47">
        <v>26982</v>
      </c>
      <c r="H9" s="48">
        <v>0.23096879401082204</v>
      </c>
    </row>
    <row r="10" spans="2:9">
      <c r="B10" s="82" t="s">
        <v>39</v>
      </c>
    </row>
    <row r="11" spans="2:9" ht="15" customHeight="1">
      <c r="B11" s="63" t="s">
        <v>111</v>
      </c>
    </row>
    <row r="17" spans="16:16">
      <c r="P17" s="49"/>
    </row>
  </sheetData>
  <mergeCells count="1">
    <mergeCell ref="B2:H2"/>
  </mergeCells>
  <conditionalFormatting sqref="E4:E9 H4:H9">
    <cfRule type="cellIs" dxfId="66" priority="1" operator="lessThan">
      <formula>0</formula>
    </cfRule>
  </conditionalFormatting>
  <pageMargins left="0.7" right="0.7" top="0.75" bottom="0.75" header="0.3" footer="0.3"/>
  <pageSetup paperSize="9" scale="60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>
    <pageSetUpPr fitToPage="1"/>
  </sheetPr>
  <dimension ref="B1:O22"/>
  <sheetViews>
    <sheetView showGridLines="0" zoomScale="90" zoomScaleNormal="90" workbookViewId="0">
      <selection activeCell="D19" sqref="D19:O19"/>
    </sheetView>
  </sheetViews>
  <sheetFormatPr defaultColWidth="9.1796875" defaultRowHeight="14"/>
  <cols>
    <col min="1" max="1" width="1.1796875" style="35" customWidth="1"/>
    <col min="2" max="2" width="9.1796875" style="35" customWidth="1"/>
    <col min="3" max="3" width="16.81640625" style="35" customWidth="1"/>
    <col min="4" max="4" width="9" style="35" customWidth="1"/>
    <col min="5" max="5" width="11" style="35" customWidth="1"/>
    <col min="6" max="6" width="9" style="35" customWidth="1"/>
    <col min="7" max="7" width="12.81640625" style="35" customWidth="1"/>
    <col min="8" max="9" width="9" style="35" customWidth="1"/>
    <col min="10" max="10" width="11.453125" style="35" customWidth="1"/>
    <col min="11" max="14" width="9.1796875" style="35"/>
    <col min="15" max="15" width="11.453125" style="35" customWidth="1"/>
    <col min="16" max="16384" width="9.1796875" style="35"/>
  </cols>
  <sheetData>
    <row r="1" spans="2:15">
      <c r="B1" s="35" t="s">
        <v>7</v>
      </c>
      <c r="E1" s="36"/>
      <c r="O1" s="37">
        <v>46330</v>
      </c>
    </row>
    <row r="2" spans="2:15" ht="14.5" customHeight="1">
      <c r="B2" s="102" t="s">
        <v>19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</row>
    <row r="3" spans="2:15" ht="14.5" customHeight="1" thickBot="1">
      <c r="B3" s="103" t="s">
        <v>20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</row>
    <row r="4" spans="2:15" ht="14.5" customHeight="1">
      <c r="B4" s="87" t="s">
        <v>0</v>
      </c>
      <c r="C4" s="89" t="s">
        <v>1</v>
      </c>
      <c r="D4" s="91" t="s">
        <v>117</v>
      </c>
      <c r="E4" s="92"/>
      <c r="F4" s="92"/>
      <c r="G4" s="92"/>
      <c r="H4" s="93"/>
      <c r="I4" s="110" t="s">
        <v>97</v>
      </c>
      <c r="J4" s="93"/>
      <c r="K4" s="110" t="s">
        <v>119</v>
      </c>
      <c r="L4" s="92"/>
      <c r="M4" s="92"/>
      <c r="N4" s="92"/>
      <c r="O4" s="111"/>
    </row>
    <row r="5" spans="2:15" ht="14.5" customHeight="1" thickBot="1">
      <c r="B5" s="88"/>
      <c r="C5" s="90"/>
      <c r="D5" s="115" t="s">
        <v>118</v>
      </c>
      <c r="E5" s="113"/>
      <c r="F5" s="113"/>
      <c r="G5" s="113"/>
      <c r="H5" s="116"/>
      <c r="I5" s="112" t="s">
        <v>98</v>
      </c>
      <c r="J5" s="116"/>
      <c r="K5" s="112" t="s">
        <v>120</v>
      </c>
      <c r="L5" s="113"/>
      <c r="M5" s="113"/>
      <c r="N5" s="113"/>
      <c r="O5" s="114"/>
    </row>
    <row r="6" spans="2:15" ht="14.5" customHeight="1">
      <c r="B6" s="88"/>
      <c r="C6" s="90"/>
      <c r="D6" s="83">
        <v>2026</v>
      </c>
      <c r="E6" s="84"/>
      <c r="F6" s="83">
        <v>2025</v>
      </c>
      <c r="G6" s="84"/>
      <c r="H6" s="106" t="s">
        <v>22</v>
      </c>
      <c r="I6" s="108">
        <v>2026</v>
      </c>
      <c r="J6" s="108" t="s">
        <v>121</v>
      </c>
      <c r="K6" s="83">
        <v>2026</v>
      </c>
      <c r="L6" s="84"/>
      <c r="M6" s="83">
        <v>2025</v>
      </c>
      <c r="N6" s="84"/>
      <c r="O6" s="106" t="s">
        <v>22</v>
      </c>
    </row>
    <row r="7" spans="2:15" ht="14.5" customHeight="1" thickBot="1">
      <c r="B7" s="98" t="s">
        <v>23</v>
      </c>
      <c r="C7" s="100" t="s">
        <v>24</v>
      </c>
      <c r="D7" s="85"/>
      <c r="E7" s="86"/>
      <c r="F7" s="85"/>
      <c r="G7" s="86"/>
      <c r="H7" s="107"/>
      <c r="I7" s="109"/>
      <c r="J7" s="109"/>
      <c r="K7" s="85"/>
      <c r="L7" s="86"/>
      <c r="M7" s="85"/>
      <c r="N7" s="86"/>
      <c r="O7" s="107"/>
    </row>
    <row r="8" spans="2:15" ht="14.5" customHeight="1">
      <c r="B8" s="98"/>
      <c r="C8" s="100"/>
      <c r="D8" s="4" t="s">
        <v>25</v>
      </c>
      <c r="E8" s="5" t="s">
        <v>2</v>
      </c>
      <c r="F8" s="4" t="s">
        <v>25</v>
      </c>
      <c r="G8" s="5" t="s">
        <v>2</v>
      </c>
      <c r="H8" s="104" t="s">
        <v>26</v>
      </c>
      <c r="I8" s="6" t="s">
        <v>25</v>
      </c>
      <c r="J8" s="117" t="s">
        <v>122</v>
      </c>
      <c r="K8" s="4" t="s">
        <v>25</v>
      </c>
      <c r="L8" s="5" t="s">
        <v>2</v>
      </c>
      <c r="M8" s="4" t="s">
        <v>25</v>
      </c>
      <c r="N8" s="5" t="s">
        <v>2</v>
      </c>
      <c r="O8" s="104" t="s">
        <v>26</v>
      </c>
    </row>
    <row r="9" spans="2:15" ht="14.5" customHeight="1" thickBot="1">
      <c r="B9" s="99"/>
      <c r="C9" s="101"/>
      <c r="D9" s="7" t="s">
        <v>27</v>
      </c>
      <c r="E9" s="8" t="s">
        <v>28</v>
      </c>
      <c r="F9" s="7" t="s">
        <v>27</v>
      </c>
      <c r="G9" s="8" t="s">
        <v>28</v>
      </c>
      <c r="H9" s="105"/>
      <c r="I9" s="9" t="s">
        <v>27</v>
      </c>
      <c r="J9" s="118"/>
      <c r="K9" s="7" t="s">
        <v>27</v>
      </c>
      <c r="L9" s="8" t="s">
        <v>28</v>
      </c>
      <c r="M9" s="7" t="s">
        <v>27</v>
      </c>
      <c r="N9" s="8" t="s">
        <v>28</v>
      </c>
      <c r="O9" s="105"/>
    </row>
    <row r="10" spans="2:15" ht="14.5" customHeight="1" thickBot="1">
      <c r="B10" s="10">
        <v>1</v>
      </c>
      <c r="C10" s="11" t="s">
        <v>8</v>
      </c>
      <c r="D10" s="12">
        <v>680</v>
      </c>
      <c r="E10" s="13">
        <v>0.18343674130024279</v>
      </c>
      <c r="F10" s="12">
        <v>633</v>
      </c>
      <c r="G10" s="13">
        <v>0.19849482596425211</v>
      </c>
      <c r="H10" s="14">
        <v>7.4249605055292323E-2</v>
      </c>
      <c r="I10" s="12">
        <v>585</v>
      </c>
      <c r="J10" s="14">
        <v>0.16239316239316248</v>
      </c>
      <c r="K10" s="12">
        <v>5617</v>
      </c>
      <c r="L10" s="13">
        <v>0.18785324905521555</v>
      </c>
      <c r="M10" s="12">
        <v>5058</v>
      </c>
      <c r="N10" s="13">
        <v>0.20301023479831426</v>
      </c>
      <c r="O10" s="14">
        <v>0.11051799130090956</v>
      </c>
    </row>
    <row r="11" spans="2:15" ht="14.5" customHeight="1" thickBot="1">
      <c r="B11" s="50">
        <v>2</v>
      </c>
      <c r="C11" s="15" t="s">
        <v>9</v>
      </c>
      <c r="D11" s="16">
        <v>631</v>
      </c>
      <c r="E11" s="17">
        <v>0.17021850553007822</v>
      </c>
      <c r="F11" s="16">
        <v>503</v>
      </c>
      <c r="G11" s="17">
        <v>0.1577296958294136</v>
      </c>
      <c r="H11" s="18">
        <v>0.25447316103379714</v>
      </c>
      <c r="I11" s="16">
        <v>553</v>
      </c>
      <c r="J11" s="18">
        <v>0.14104882459312829</v>
      </c>
      <c r="K11" s="16">
        <v>5255</v>
      </c>
      <c r="L11" s="17">
        <v>0.17574663054747333</v>
      </c>
      <c r="M11" s="16">
        <v>3444</v>
      </c>
      <c r="N11" s="17">
        <v>0.13822998193859121</v>
      </c>
      <c r="O11" s="18">
        <v>0.52584204413472713</v>
      </c>
    </row>
    <row r="12" spans="2:15" ht="14.5" customHeight="1" thickBot="1">
      <c r="B12" s="10">
        <v>3</v>
      </c>
      <c r="C12" s="11" t="s">
        <v>10</v>
      </c>
      <c r="D12" s="12">
        <v>642</v>
      </c>
      <c r="E12" s="13">
        <v>0.17318586458052335</v>
      </c>
      <c r="F12" s="12">
        <v>647</v>
      </c>
      <c r="G12" s="13">
        <v>0.20288491690185012</v>
      </c>
      <c r="H12" s="14">
        <v>-7.7279752704790816E-3</v>
      </c>
      <c r="I12" s="12">
        <v>445</v>
      </c>
      <c r="J12" s="14">
        <v>0.44269662921348307</v>
      </c>
      <c r="K12" s="12">
        <v>4982</v>
      </c>
      <c r="L12" s="13">
        <v>0.16661650112036386</v>
      </c>
      <c r="M12" s="12">
        <v>4933</v>
      </c>
      <c r="N12" s="13">
        <v>0.19799317680112383</v>
      </c>
      <c r="O12" s="14">
        <v>9.9331035880803054E-3</v>
      </c>
    </row>
    <row r="13" spans="2:15" ht="14.5" customHeight="1" thickBot="1">
      <c r="B13" s="50">
        <v>4</v>
      </c>
      <c r="C13" s="15" t="s">
        <v>4</v>
      </c>
      <c r="D13" s="16">
        <v>671</v>
      </c>
      <c r="E13" s="17">
        <v>0.18100890207715134</v>
      </c>
      <c r="F13" s="16">
        <v>539</v>
      </c>
      <c r="G13" s="17">
        <v>0.16901850109752273</v>
      </c>
      <c r="H13" s="18">
        <v>0.24489795918367352</v>
      </c>
      <c r="I13" s="16">
        <v>609</v>
      </c>
      <c r="J13" s="18">
        <v>0.10180623973727432</v>
      </c>
      <c r="K13" s="16">
        <v>4782</v>
      </c>
      <c r="L13" s="17">
        <v>0.15992776161332398</v>
      </c>
      <c r="M13" s="16">
        <v>3905</v>
      </c>
      <c r="N13" s="17">
        <v>0.15673289183222958</v>
      </c>
      <c r="O13" s="18">
        <v>0.22458386683738807</v>
      </c>
    </row>
    <row r="14" spans="2:15" ht="14.5" customHeight="1" thickBot="1">
      <c r="B14" s="10">
        <v>5</v>
      </c>
      <c r="C14" s="11" t="s">
        <v>3</v>
      </c>
      <c r="D14" s="12">
        <v>508</v>
      </c>
      <c r="E14" s="13">
        <v>0.13703803614782845</v>
      </c>
      <c r="F14" s="12">
        <v>476</v>
      </c>
      <c r="G14" s="13">
        <v>0.14926309187833176</v>
      </c>
      <c r="H14" s="14">
        <v>6.7226890756302504E-2</v>
      </c>
      <c r="I14" s="12">
        <v>476</v>
      </c>
      <c r="J14" s="14">
        <v>6.7226890756302504E-2</v>
      </c>
      <c r="K14" s="12">
        <v>4671</v>
      </c>
      <c r="L14" s="13">
        <v>0.15621551118691682</v>
      </c>
      <c r="M14" s="12">
        <v>3797</v>
      </c>
      <c r="N14" s="13">
        <v>0.15239815372265703</v>
      </c>
      <c r="O14" s="14">
        <v>0.23018172241243096</v>
      </c>
    </row>
    <row r="15" spans="2:15" ht="14.5" customHeight="1" thickBot="1">
      <c r="B15" s="50">
        <v>6</v>
      </c>
      <c r="C15" s="15" t="s">
        <v>12</v>
      </c>
      <c r="D15" s="16">
        <v>293</v>
      </c>
      <c r="E15" s="17">
        <v>7.9039654707310489E-2</v>
      </c>
      <c r="F15" s="16">
        <v>154</v>
      </c>
      <c r="G15" s="17">
        <v>4.8291000313577921E-2</v>
      </c>
      <c r="H15" s="18">
        <v>0.90259740259740262</v>
      </c>
      <c r="I15" s="16">
        <v>238</v>
      </c>
      <c r="J15" s="18">
        <v>0.23109243697478998</v>
      </c>
      <c r="K15" s="16">
        <v>2066</v>
      </c>
      <c r="L15" s="17">
        <v>6.9094679107722143E-2</v>
      </c>
      <c r="M15" s="16">
        <v>1600</v>
      </c>
      <c r="N15" s="17">
        <v>6.4218342364037728E-2</v>
      </c>
      <c r="O15" s="18">
        <v>0.29125000000000001</v>
      </c>
    </row>
    <row r="16" spans="2:15" ht="14.5" customHeight="1" thickBot="1">
      <c r="B16" s="10">
        <v>7</v>
      </c>
      <c r="C16" s="11" t="s">
        <v>11</v>
      </c>
      <c r="D16" s="12">
        <v>214</v>
      </c>
      <c r="E16" s="13">
        <v>5.7728621526841113E-2</v>
      </c>
      <c r="F16" s="12">
        <v>162</v>
      </c>
      <c r="G16" s="13">
        <v>5.0799623706491062E-2</v>
      </c>
      <c r="H16" s="14">
        <v>0.32098765432098775</v>
      </c>
      <c r="I16" s="12">
        <v>134</v>
      </c>
      <c r="J16" s="14">
        <v>0.59701492537313428</v>
      </c>
      <c r="K16" s="12">
        <v>1981</v>
      </c>
      <c r="L16" s="13">
        <v>6.6251964817230197E-2</v>
      </c>
      <c r="M16" s="12">
        <v>1567</v>
      </c>
      <c r="N16" s="13">
        <v>6.2893839052779454E-2</v>
      </c>
      <c r="O16" s="14">
        <v>0.26419910657306955</v>
      </c>
    </row>
    <row r="17" spans="2:15" ht="14.5" thickBot="1">
      <c r="B17" s="96" t="s">
        <v>52</v>
      </c>
      <c r="C17" s="97"/>
      <c r="D17" s="20">
        <f>SUM(D10:D16)</f>
        <v>3639</v>
      </c>
      <c r="E17" s="21">
        <f>D17/D19</f>
        <v>0.98165632586997575</v>
      </c>
      <c r="F17" s="20">
        <f>SUM(F10:F16)</f>
        <v>3114</v>
      </c>
      <c r="G17" s="21">
        <f>F17/F19</f>
        <v>0.9764816556914393</v>
      </c>
      <c r="H17" s="22">
        <f>D17/F17-1</f>
        <v>0.16859344894026984</v>
      </c>
      <c r="I17" s="20">
        <f>SUM(I10:I16)</f>
        <v>3040</v>
      </c>
      <c r="J17" s="21">
        <f>D17/I17-1</f>
        <v>0.19703947368421049</v>
      </c>
      <c r="K17" s="20">
        <f>SUM(K10:K16)</f>
        <v>29354</v>
      </c>
      <c r="L17" s="21">
        <f>K17/K19</f>
        <v>0.98170629744824589</v>
      </c>
      <c r="M17" s="20">
        <f>SUM(M10:M16)</f>
        <v>24304</v>
      </c>
      <c r="N17" s="21">
        <f>M17/M19</f>
        <v>0.97547662050973305</v>
      </c>
      <c r="O17" s="22">
        <f>K17/M17-1</f>
        <v>0.20778472679394344</v>
      </c>
    </row>
    <row r="18" spans="2:15" ht="14.5" thickBot="1">
      <c r="B18" s="96" t="s">
        <v>29</v>
      </c>
      <c r="C18" s="97"/>
      <c r="D18" s="33">
        <f>D19-D17</f>
        <v>68</v>
      </c>
      <c r="E18" s="21">
        <f>D18/D19</f>
        <v>1.8343674130024277E-2</v>
      </c>
      <c r="F18" s="33">
        <f>F19-F17</f>
        <v>75</v>
      </c>
      <c r="G18" s="21">
        <f>F18/F19</f>
        <v>2.3518344308560677E-2</v>
      </c>
      <c r="H18" s="22">
        <f>D18/F18-1</f>
        <v>-9.3333333333333379E-2</v>
      </c>
      <c r="I18" s="33">
        <f>I19-I17</f>
        <v>52</v>
      </c>
      <c r="J18" s="22">
        <f>D18/I18-1</f>
        <v>0.30769230769230771</v>
      </c>
      <c r="K18" s="33">
        <f>K19-K17</f>
        <v>547</v>
      </c>
      <c r="L18" s="21">
        <f>K18/K19</f>
        <v>1.8293702551754124E-2</v>
      </c>
      <c r="M18" s="33">
        <f>M19-M17</f>
        <v>611</v>
      </c>
      <c r="N18" s="21">
        <f>M18/M19</f>
        <v>2.4523379490266908E-2</v>
      </c>
      <c r="O18" s="22">
        <f>K18/M18-1</f>
        <v>-0.10474631751227492</v>
      </c>
    </row>
    <row r="19" spans="2:15" ht="14.5" thickBot="1">
      <c r="B19" s="94" t="s">
        <v>30</v>
      </c>
      <c r="C19" s="95"/>
      <c r="D19" s="23">
        <v>3707</v>
      </c>
      <c r="E19" s="24">
        <v>1</v>
      </c>
      <c r="F19" s="23">
        <v>3189</v>
      </c>
      <c r="G19" s="24">
        <v>1</v>
      </c>
      <c r="H19" s="25">
        <v>0.16243336469112579</v>
      </c>
      <c r="I19" s="23">
        <v>3092</v>
      </c>
      <c r="J19" s="25">
        <v>0.19890038809831823</v>
      </c>
      <c r="K19" s="23">
        <v>29901</v>
      </c>
      <c r="L19" s="24">
        <v>1</v>
      </c>
      <c r="M19" s="23">
        <v>24915</v>
      </c>
      <c r="N19" s="24">
        <v>1</v>
      </c>
      <c r="O19" s="25">
        <v>0.20012040939193265</v>
      </c>
    </row>
    <row r="20" spans="2:15">
      <c r="B20" s="64" t="s">
        <v>39</v>
      </c>
    </row>
    <row r="21" spans="2:15">
      <c r="B21" s="65" t="s">
        <v>71</v>
      </c>
      <c r="I21" s="73"/>
    </row>
    <row r="22" spans="2:15">
      <c r="B22" s="27" t="s">
        <v>57</v>
      </c>
    </row>
  </sheetData>
  <mergeCells count="26">
    <mergeCell ref="B2:O2"/>
    <mergeCell ref="B3:O3"/>
    <mergeCell ref="O8:O9"/>
    <mergeCell ref="H6:H7"/>
    <mergeCell ref="I6:I7"/>
    <mergeCell ref="J6:J7"/>
    <mergeCell ref="I4:J4"/>
    <mergeCell ref="K4:O4"/>
    <mergeCell ref="K5:O5"/>
    <mergeCell ref="K6:L7"/>
    <mergeCell ref="M6:N7"/>
    <mergeCell ref="O6:O7"/>
    <mergeCell ref="D5:H5"/>
    <mergeCell ref="I5:J5"/>
    <mergeCell ref="H8:H9"/>
    <mergeCell ref="J8:J9"/>
    <mergeCell ref="B19:C19"/>
    <mergeCell ref="B18:C18"/>
    <mergeCell ref="B17:C17"/>
    <mergeCell ref="B7:B9"/>
    <mergeCell ref="C7:C9"/>
    <mergeCell ref="D6:E7"/>
    <mergeCell ref="B4:B6"/>
    <mergeCell ref="C4:C6"/>
    <mergeCell ref="D4:H4"/>
    <mergeCell ref="F6:G7"/>
  </mergeCells>
  <phoneticPr fontId="4" type="noConversion"/>
  <conditionalFormatting sqref="D10:O16">
    <cfRule type="cellIs" dxfId="65" priority="2" operator="equal">
      <formula>0</formula>
    </cfRule>
  </conditionalFormatting>
  <conditionalFormatting sqref="H10:H18">
    <cfRule type="cellIs" dxfId="64" priority="3" operator="lessThan">
      <formula>0</formula>
    </cfRule>
  </conditionalFormatting>
  <conditionalFormatting sqref="J10:J16">
    <cfRule type="cellIs" dxfId="63" priority="9" operator="lessThan">
      <formula>0</formula>
    </cfRule>
  </conditionalFormatting>
  <conditionalFormatting sqref="J18">
    <cfRule type="cellIs" dxfId="62" priority="4" operator="lessThan">
      <formula>0</formula>
    </cfRule>
  </conditionalFormatting>
  <conditionalFormatting sqref="O10:O18">
    <cfRule type="cellIs" dxfId="61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4" orientation="landscape" horizontalDpi="4294967292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pageSetUpPr fitToPage="1"/>
  </sheetPr>
  <dimension ref="B1:O90"/>
  <sheetViews>
    <sheetView showGridLines="0" zoomScale="90" zoomScaleNormal="90" workbookViewId="0"/>
  </sheetViews>
  <sheetFormatPr defaultColWidth="9.1796875" defaultRowHeight="14"/>
  <cols>
    <col min="1" max="1" width="1.453125" style="35" customWidth="1"/>
    <col min="2" max="2" width="15.453125" style="35" bestFit="1" customWidth="1"/>
    <col min="3" max="3" width="17.81640625" style="35" customWidth="1"/>
    <col min="4" max="9" width="9" style="35" customWidth="1"/>
    <col min="10" max="10" width="11.453125" style="35" customWidth="1"/>
    <col min="11" max="14" width="9.1796875" style="35"/>
    <col min="15" max="15" width="12" style="35" customWidth="1"/>
    <col min="16" max="16384" width="9.1796875" style="35"/>
  </cols>
  <sheetData>
    <row r="1" spans="2:15">
      <c r="B1" s="35" t="s">
        <v>7</v>
      </c>
      <c r="E1" s="36"/>
      <c r="O1" s="37">
        <v>46330</v>
      </c>
    </row>
    <row r="2" spans="2:15" ht="14.5" customHeight="1">
      <c r="B2" s="102" t="s">
        <v>19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</row>
    <row r="3" spans="2:15" ht="14.5" customHeight="1" thickBot="1">
      <c r="B3" s="103" t="s">
        <v>20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</row>
    <row r="4" spans="2:15" ht="14.5" customHeight="1">
      <c r="B4" s="87" t="s">
        <v>21</v>
      </c>
      <c r="C4" s="89" t="s">
        <v>1</v>
      </c>
      <c r="D4" s="91" t="s">
        <v>117</v>
      </c>
      <c r="E4" s="92"/>
      <c r="F4" s="92"/>
      <c r="G4" s="92"/>
      <c r="H4" s="93"/>
      <c r="I4" s="110" t="s">
        <v>97</v>
      </c>
      <c r="J4" s="93"/>
      <c r="K4" s="110" t="s">
        <v>119</v>
      </c>
      <c r="L4" s="92"/>
      <c r="M4" s="92"/>
      <c r="N4" s="92"/>
      <c r="O4" s="111"/>
    </row>
    <row r="5" spans="2:15" ht="14.5" customHeight="1" thickBot="1">
      <c r="B5" s="88"/>
      <c r="C5" s="90"/>
      <c r="D5" s="115" t="s">
        <v>118</v>
      </c>
      <c r="E5" s="113"/>
      <c r="F5" s="113"/>
      <c r="G5" s="113"/>
      <c r="H5" s="116"/>
      <c r="I5" s="112" t="s">
        <v>98</v>
      </c>
      <c r="J5" s="116"/>
      <c r="K5" s="112" t="s">
        <v>120</v>
      </c>
      <c r="L5" s="113"/>
      <c r="M5" s="113"/>
      <c r="N5" s="113"/>
      <c r="O5" s="114"/>
    </row>
    <row r="6" spans="2:15" ht="14.5" customHeight="1">
      <c r="B6" s="88"/>
      <c r="C6" s="90"/>
      <c r="D6" s="83">
        <v>2026</v>
      </c>
      <c r="E6" s="84"/>
      <c r="F6" s="83">
        <v>2025</v>
      </c>
      <c r="G6" s="84"/>
      <c r="H6" s="106" t="s">
        <v>22</v>
      </c>
      <c r="I6" s="108">
        <v>2026</v>
      </c>
      <c r="J6" s="108" t="s">
        <v>121</v>
      </c>
      <c r="K6" s="83">
        <v>2026</v>
      </c>
      <c r="L6" s="84"/>
      <c r="M6" s="83">
        <v>2025</v>
      </c>
      <c r="N6" s="84"/>
      <c r="O6" s="106" t="s">
        <v>22</v>
      </c>
    </row>
    <row r="7" spans="2:15" ht="14.5" customHeight="1" thickBot="1">
      <c r="B7" s="98" t="s">
        <v>21</v>
      </c>
      <c r="C7" s="100" t="s">
        <v>24</v>
      </c>
      <c r="D7" s="85"/>
      <c r="E7" s="86"/>
      <c r="F7" s="85"/>
      <c r="G7" s="86"/>
      <c r="H7" s="107"/>
      <c r="I7" s="109"/>
      <c r="J7" s="109"/>
      <c r="K7" s="85"/>
      <c r="L7" s="86"/>
      <c r="M7" s="85"/>
      <c r="N7" s="86"/>
      <c r="O7" s="107"/>
    </row>
    <row r="8" spans="2:15" ht="14.5" customHeight="1">
      <c r="B8" s="98"/>
      <c r="C8" s="100"/>
      <c r="D8" s="4" t="s">
        <v>25</v>
      </c>
      <c r="E8" s="5" t="s">
        <v>2</v>
      </c>
      <c r="F8" s="4" t="s">
        <v>25</v>
      </c>
      <c r="G8" s="5" t="s">
        <v>2</v>
      </c>
      <c r="H8" s="104" t="s">
        <v>26</v>
      </c>
      <c r="I8" s="6" t="s">
        <v>25</v>
      </c>
      <c r="J8" s="117" t="s">
        <v>99</v>
      </c>
      <c r="K8" s="4" t="s">
        <v>25</v>
      </c>
      <c r="L8" s="5" t="s">
        <v>2</v>
      </c>
      <c r="M8" s="4" t="s">
        <v>25</v>
      </c>
      <c r="N8" s="5" t="s">
        <v>2</v>
      </c>
      <c r="O8" s="104" t="s">
        <v>26</v>
      </c>
    </row>
    <row r="9" spans="2:15" ht="14.5" customHeight="1" thickBot="1">
      <c r="B9" s="99"/>
      <c r="C9" s="101"/>
      <c r="D9" s="7" t="s">
        <v>27</v>
      </c>
      <c r="E9" s="8" t="s">
        <v>28</v>
      </c>
      <c r="F9" s="7" t="s">
        <v>27</v>
      </c>
      <c r="G9" s="8" t="s">
        <v>28</v>
      </c>
      <c r="H9" s="105"/>
      <c r="I9" s="9" t="s">
        <v>27</v>
      </c>
      <c r="J9" s="118"/>
      <c r="K9" s="7" t="s">
        <v>27</v>
      </c>
      <c r="L9" s="8" t="s">
        <v>28</v>
      </c>
      <c r="M9" s="7" t="s">
        <v>27</v>
      </c>
      <c r="N9" s="8" t="s">
        <v>28</v>
      </c>
      <c r="O9" s="105"/>
    </row>
    <row r="10" spans="2:15" ht="14.5" customHeight="1" thickBot="1">
      <c r="B10" s="51"/>
      <c r="C10" s="11" t="s">
        <v>12</v>
      </c>
      <c r="D10" s="12">
        <v>182</v>
      </c>
      <c r="E10" s="13">
        <v>0.52298850574712641</v>
      </c>
      <c r="F10" s="12">
        <v>130</v>
      </c>
      <c r="G10" s="13">
        <v>0.47794117647058826</v>
      </c>
      <c r="H10" s="14">
        <v>0.39999999999999991</v>
      </c>
      <c r="I10" s="12">
        <v>203</v>
      </c>
      <c r="J10" s="14">
        <v>-0.10344827586206895</v>
      </c>
      <c r="K10" s="12">
        <v>1657</v>
      </c>
      <c r="L10" s="13">
        <v>0.55847657566565556</v>
      </c>
      <c r="M10" s="12">
        <v>1185</v>
      </c>
      <c r="N10" s="13">
        <v>0.51928133216476779</v>
      </c>
      <c r="O10" s="14">
        <v>0.39831223628691981</v>
      </c>
    </row>
    <row r="11" spans="2:15" ht="14.5" customHeight="1" thickBot="1">
      <c r="B11" s="52"/>
      <c r="C11" s="15" t="s">
        <v>4</v>
      </c>
      <c r="D11" s="16">
        <v>59</v>
      </c>
      <c r="E11" s="17">
        <v>0.16954022988505746</v>
      </c>
      <c r="F11" s="16">
        <v>50</v>
      </c>
      <c r="G11" s="17">
        <v>0.18382352941176472</v>
      </c>
      <c r="H11" s="18">
        <v>0.17999999999999994</v>
      </c>
      <c r="I11" s="16">
        <v>42</v>
      </c>
      <c r="J11" s="18">
        <v>0.40476190476190466</v>
      </c>
      <c r="K11" s="16">
        <v>455</v>
      </c>
      <c r="L11" s="17">
        <v>0.15335355578024942</v>
      </c>
      <c r="M11" s="16">
        <v>317</v>
      </c>
      <c r="N11" s="17">
        <v>0.13891323400525854</v>
      </c>
      <c r="O11" s="18">
        <v>0.43533123028391163</v>
      </c>
    </row>
    <row r="12" spans="2:15" ht="14.5" customHeight="1" thickBot="1">
      <c r="B12" s="52"/>
      <c r="C12" s="11" t="s">
        <v>9</v>
      </c>
      <c r="D12" s="12">
        <v>58</v>
      </c>
      <c r="E12" s="13">
        <v>0.16666666666666666</v>
      </c>
      <c r="F12" s="12">
        <v>31</v>
      </c>
      <c r="G12" s="13">
        <v>0.11397058823529412</v>
      </c>
      <c r="H12" s="14">
        <v>0.87096774193548376</v>
      </c>
      <c r="I12" s="12">
        <v>61</v>
      </c>
      <c r="J12" s="14">
        <v>-4.9180327868852514E-2</v>
      </c>
      <c r="K12" s="12">
        <v>389</v>
      </c>
      <c r="L12" s="13">
        <v>0.13110886417256487</v>
      </c>
      <c r="M12" s="12">
        <v>318</v>
      </c>
      <c r="N12" s="13">
        <v>0.13935144609991235</v>
      </c>
      <c r="O12" s="14">
        <v>0.22327044025157239</v>
      </c>
    </row>
    <row r="13" spans="2:15" ht="14.5" customHeight="1" thickBot="1">
      <c r="B13" s="52"/>
      <c r="C13" s="53" t="s">
        <v>3</v>
      </c>
      <c r="D13" s="16">
        <v>5</v>
      </c>
      <c r="E13" s="17">
        <v>1.4367816091954023E-2</v>
      </c>
      <c r="F13" s="16">
        <v>5</v>
      </c>
      <c r="G13" s="17">
        <v>1.8382352941176471E-2</v>
      </c>
      <c r="H13" s="18">
        <v>0</v>
      </c>
      <c r="I13" s="16">
        <v>7</v>
      </c>
      <c r="J13" s="18">
        <v>-0.2857142857142857</v>
      </c>
      <c r="K13" s="16">
        <v>68</v>
      </c>
      <c r="L13" s="17">
        <v>2.2918773171553757E-2</v>
      </c>
      <c r="M13" s="16">
        <v>66</v>
      </c>
      <c r="N13" s="17">
        <v>2.8921998247151623E-2</v>
      </c>
      <c r="O13" s="18">
        <v>3.0303030303030276E-2</v>
      </c>
    </row>
    <row r="14" spans="2:15" ht="14.5" customHeight="1" thickBot="1">
      <c r="B14" s="52"/>
      <c r="C14" s="54" t="s">
        <v>37</v>
      </c>
      <c r="D14" s="12">
        <v>6</v>
      </c>
      <c r="E14" s="13">
        <v>1.7241379310344827E-2</v>
      </c>
      <c r="F14" s="12">
        <v>12</v>
      </c>
      <c r="G14" s="13">
        <v>4.4117647058823532E-2</v>
      </c>
      <c r="H14" s="14">
        <v>-0.5</v>
      </c>
      <c r="I14" s="12">
        <v>8</v>
      </c>
      <c r="J14" s="14">
        <v>-0.25</v>
      </c>
      <c r="K14" s="12">
        <v>68</v>
      </c>
      <c r="L14" s="13">
        <v>2.2918773171553757E-2</v>
      </c>
      <c r="M14" s="12">
        <v>139</v>
      </c>
      <c r="N14" s="13">
        <v>6.0911481156879929E-2</v>
      </c>
      <c r="O14" s="14">
        <v>-0.51079136690647475</v>
      </c>
    </row>
    <row r="15" spans="2:15" ht="14.5" customHeight="1" thickBot="1">
      <c r="B15" s="52"/>
      <c r="C15" s="55" t="s">
        <v>11</v>
      </c>
      <c r="D15" s="16">
        <v>6</v>
      </c>
      <c r="E15" s="17">
        <v>1.7241379310344827E-2</v>
      </c>
      <c r="F15" s="16">
        <v>16</v>
      </c>
      <c r="G15" s="17">
        <v>5.8823529411764705E-2</v>
      </c>
      <c r="H15" s="18">
        <v>-0.625</v>
      </c>
      <c r="I15" s="16">
        <v>10</v>
      </c>
      <c r="J15" s="18">
        <v>-0.4</v>
      </c>
      <c r="K15" s="16">
        <v>64</v>
      </c>
      <c r="L15" s="17">
        <v>2.1570610043815303E-2</v>
      </c>
      <c r="M15" s="16">
        <v>53</v>
      </c>
      <c r="N15" s="17">
        <v>2.3225241016652059E-2</v>
      </c>
      <c r="O15" s="18">
        <v>0.20754716981132071</v>
      </c>
    </row>
    <row r="16" spans="2:15" ht="14.5" customHeight="1" thickBot="1">
      <c r="B16" s="52"/>
      <c r="C16" s="11" t="s">
        <v>60</v>
      </c>
      <c r="D16" s="12">
        <v>4</v>
      </c>
      <c r="E16" s="13">
        <v>1.1494252873563218E-2</v>
      </c>
      <c r="F16" s="12">
        <v>6</v>
      </c>
      <c r="G16" s="13">
        <v>2.2058823529411766E-2</v>
      </c>
      <c r="H16" s="14">
        <v>-0.33333333333333337</v>
      </c>
      <c r="I16" s="12">
        <v>5</v>
      </c>
      <c r="J16" s="14">
        <v>-0.19999999999999996</v>
      </c>
      <c r="K16" s="12">
        <v>51</v>
      </c>
      <c r="L16" s="13">
        <v>1.7189079878665317E-2</v>
      </c>
      <c r="M16" s="12">
        <v>44</v>
      </c>
      <c r="N16" s="13">
        <v>1.9281332164767746E-2</v>
      </c>
      <c r="O16" s="14">
        <v>0.15909090909090917</v>
      </c>
    </row>
    <row r="17" spans="2:15" ht="14.5" customHeight="1" thickBot="1">
      <c r="B17" s="56"/>
      <c r="C17" s="55" t="s">
        <v>29</v>
      </c>
      <c r="D17" s="16">
        <v>28</v>
      </c>
      <c r="E17" s="17">
        <v>8.0459770114942528E-2</v>
      </c>
      <c r="F17" s="16">
        <v>22</v>
      </c>
      <c r="G17" s="17">
        <v>8.0882352941176475E-2</v>
      </c>
      <c r="H17" s="18">
        <v>0.27272727272727271</v>
      </c>
      <c r="I17" s="16">
        <v>16</v>
      </c>
      <c r="J17" s="18">
        <v>4.6109510086455328E-2</v>
      </c>
      <c r="K17" s="16">
        <v>215</v>
      </c>
      <c r="L17" s="17">
        <v>7.2463768115942032E-2</v>
      </c>
      <c r="M17" s="16">
        <v>160</v>
      </c>
      <c r="N17" s="17">
        <v>7.0113935144609993E-2</v>
      </c>
      <c r="O17" s="18">
        <v>0.34375</v>
      </c>
    </row>
    <row r="18" spans="2:15" ht="14.5" customHeight="1" thickBot="1">
      <c r="B18" s="19" t="s">
        <v>5</v>
      </c>
      <c r="C18" s="19" t="s">
        <v>30</v>
      </c>
      <c r="D18" s="20">
        <v>348</v>
      </c>
      <c r="E18" s="21">
        <v>1</v>
      </c>
      <c r="F18" s="20">
        <v>272</v>
      </c>
      <c r="G18" s="21">
        <v>1</v>
      </c>
      <c r="H18" s="22">
        <v>0.27941176470588225</v>
      </c>
      <c r="I18" s="20">
        <v>347</v>
      </c>
      <c r="J18" s="21">
        <v>2.8818443804035088E-3</v>
      </c>
      <c r="K18" s="20">
        <v>2967</v>
      </c>
      <c r="L18" s="21">
        <v>1.0000000000000009</v>
      </c>
      <c r="M18" s="20">
        <v>2282</v>
      </c>
      <c r="N18" s="21">
        <v>0.99999999999999967</v>
      </c>
      <c r="O18" s="22">
        <v>0.3001752848378616</v>
      </c>
    </row>
    <row r="19" spans="2:15" ht="14.5" customHeight="1" thickBot="1">
      <c r="B19" s="51"/>
      <c r="C19" s="11" t="s">
        <v>8</v>
      </c>
      <c r="D19" s="12">
        <v>678</v>
      </c>
      <c r="E19" s="13">
        <v>0.20196604110813227</v>
      </c>
      <c r="F19" s="12">
        <v>630</v>
      </c>
      <c r="G19" s="13">
        <v>0.21619766643788607</v>
      </c>
      <c r="H19" s="14">
        <v>7.6190476190476142E-2</v>
      </c>
      <c r="I19" s="12">
        <v>583</v>
      </c>
      <c r="J19" s="14">
        <v>0.16295025728988</v>
      </c>
      <c r="K19" s="12">
        <v>5594</v>
      </c>
      <c r="L19" s="13">
        <v>0.20790901657622834</v>
      </c>
      <c r="M19" s="12">
        <v>5047</v>
      </c>
      <c r="N19" s="13">
        <v>0.22316059426954368</v>
      </c>
      <c r="O19" s="14">
        <v>0.10838121656429567</v>
      </c>
    </row>
    <row r="20" spans="2:15" ht="14.5" customHeight="1" thickBot="1">
      <c r="B20" s="52"/>
      <c r="C20" s="15" t="s">
        <v>10</v>
      </c>
      <c r="D20" s="16">
        <v>642</v>
      </c>
      <c r="E20" s="17">
        <v>0.19124218051831993</v>
      </c>
      <c r="F20" s="16">
        <v>647</v>
      </c>
      <c r="G20" s="17">
        <v>0.22203157172271792</v>
      </c>
      <c r="H20" s="18">
        <v>-7.7279752704790816E-3</v>
      </c>
      <c r="I20" s="16">
        <v>445</v>
      </c>
      <c r="J20" s="18">
        <v>0.44269662921348307</v>
      </c>
      <c r="K20" s="16">
        <v>4982</v>
      </c>
      <c r="L20" s="17">
        <v>0.18516316063331598</v>
      </c>
      <c r="M20" s="16">
        <v>4933</v>
      </c>
      <c r="N20" s="17">
        <v>0.21811991510435091</v>
      </c>
      <c r="O20" s="18">
        <v>9.9331035880803054E-3</v>
      </c>
    </row>
    <row r="21" spans="2:15" ht="14.5" customHeight="1" thickBot="1">
      <c r="B21" s="52"/>
      <c r="C21" s="11" t="s">
        <v>9</v>
      </c>
      <c r="D21" s="12">
        <v>572</v>
      </c>
      <c r="E21" s="13">
        <v>0.17039022937146261</v>
      </c>
      <c r="F21" s="12">
        <v>472</v>
      </c>
      <c r="G21" s="13">
        <v>0.16197666437886069</v>
      </c>
      <c r="H21" s="14">
        <v>0.21186440677966112</v>
      </c>
      <c r="I21" s="12">
        <v>492</v>
      </c>
      <c r="J21" s="14">
        <v>0.16260162601626016</v>
      </c>
      <c r="K21" s="12">
        <v>4859</v>
      </c>
      <c r="L21" s="13">
        <v>0.18059168958596594</v>
      </c>
      <c r="M21" s="12">
        <v>3126</v>
      </c>
      <c r="N21" s="13">
        <v>0.13822072868765475</v>
      </c>
      <c r="O21" s="14">
        <v>0.55438259756877795</v>
      </c>
    </row>
    <row r="22" spans="2:15" ht="14.5" customHeight="1" thickBot="1">
      <c r="B22" s="52"/>
      <c r="C22" s="53" t="s">
        <v>3</v>
      </c>
      <c r="D22" s="16">
        <v>503</v>
      </c>
      <c r="E22" s="17">
        <v>0.14983616324098897</v>
      </c>
      <c r="F22" s="16">
        <v>471</v>
      </c>
      <c r="G22" s="17">
        <v>0.16163349347975292</v>
      </c>
      <c r="H22" s="18">
        <v>6.7940552016985123E-2</v>
      </c>
      <c r="I22" s="16">
        <v>469</v>
      </c>
      <c r="J22" s="18">
        <v>7.2494669509594933E-2</v>
      </c>
      <c r="K22" s="16">
        <v>4603</v>
      </c>
      <c r="L22" s="17">
        <v>0.1710770831784732</v>
      </c>
      <c r="M22" s="16">
        <v>3730</v>
      </c>
      <c r="N22" s="17">
        <v>0.16492748496639548</v>
      </c>
      <c r="O22" s="18">
        <v>0.23404825737265411</v>
      </c>
    </row>
    <row r="23" spans="2:15" ht="14.5" customHeight="1" thickBot="1">
      <c r="B23" s="52"/>
      <c r="C23" s="54" t="s">
        <v>4</v>
      </c>
      <c r="D23" s="12">
        <v>612</v>
      </c>
      <c r="E23" s="13">
        <v>0.18230563002680966</v>
      </c>
      <c r="F23" s="12">
        <v>489</v>
      </c>
      <c r="G23" s="13">
        <v>0.16781056966369251</v>
      </c>
      <c r="H23" s="14">
        <v>0.25153374233128845</v>
      </c>
      <c r="I23" s="12">
        <v>567</v>
      </c>
      <c r="J23" s="14">
        <v>7.9365079365079305E-2</v>
      </c>
      <c r="K23" s="12">
        <v>4322</v>
      </c>
      <c r="L23" s="13">
        <v>0.16063331598899874</v>
      </c>
      <c r="M23" s="12">
        <v>3587</v>
      </c>
      <c r="N23" s="13">
        <v>0.15860452776795189</v>
      </c>
      <c r="O23" s="14">
        <v>0.2049066071926402</v>
      </c>
    </row>
    <row r="24" spans="2:15" ht="14.5" customHeight="1" thickBot="1">
      <c r="B24" s="52"/>
      <c r="C24" s="55" t="s">
        <v>11</v>
      </c>
      <c r="D24" s="16">
        <v>207</v>
      </c>
      <c r="E24" s="17">
        <v>6.1662198391420911E-2</v>
      </c>
      <c r="F24" s="16">
        <v>145</v>
      </c>
      <c r="G24" s="17">
        <v>4.9759780370624569E-2</v>
      </c>
      <c r="H24" s="18">
        <v>0.42758620689655169</v>
      </c>
      <c r="I24" s="16">
        <v>124</v>
      </c>
      <c r="J24" s="18">
        <v>0.66935483870967749</v>
      </c>
      <c r="K24" s="16">
        <v>1916</v>
      </c>
      <c r="L24" s="17">
        <v>7.121088233107857E-2</v>
      </c>
      <c r="M24" s="16">
        <v>1513</v>
      </c>
      <c r="N24" s="17">
        <v>6.6899540148567388E-2</v>
      </c>
      <c r="O24" s="18">
        <v>0.26635822868473236</v>
      </c>
    </row>
    <row r="25" spans="2:15" ht="14.5" customHeight="1" thickBot="1">
      <c r="B25" s="52"/>
      <c r="C25" s="11" t="s">
        <v>12</v>
      </c>
      <c r="D25" s="12">
        <v>111</v>
      </c>
      <c r="E25" s="13">
        <v>3.3065236818588022E-2</v>
      </c>
      <c r="F25" s="12">
        <v>22</v>
      </c>
      <c r="G25" s="13">
        <v>7.5497597803706245E-3</v>
      </c>
      <c r="H25" s="14">
        <v>4.0454545454545459</v>
      </c>
      <c r="I25" s="12">
        <v>33</v>
      </c>
      <c r="J25" s="14">
        <v>2.3636363636363638</v>
      </c>
      <c r="K25" s="12">
        <v>397</v>
      </c>
      <c r="L25" s="13">
        <v>1.475507321786962E-2</v>
      </c>
      <c r="M25" s="12">
        <v>401</v>
      </c>
      <c r="N25" s="13">
        <v>1.7730810045985142E-2</v>
      </c>
      <c r="O25" s="14">
        <v>-9.9750623441396957E-3</v>
      </c>
    </row>
    <row r="26" spans="2:15" ht="14.5" customHeight="1" thickBot="1">
      <c r="B26" s="52"/>
      <c r="C26" s="55" t="s">
        <v>54</v>
      </c>
      <c r="D26" s="16">
        <v>30</v>
      </c>
      <c r="E26" s="17">
        <v>8.9365504915102766E-3</v>
      </c>
      <c r="F26" s="16">
        <v>38</v>
      </c>
      <c r="G26" s="17">
        <v>1.3040494166094716E-2</v>
      </c>
      <c r="H26" s="18">
        <v>-0.21052631578947367</v>
      </c>
      <c r="I26" s="16">
        <v>25</v>
      </c>
      <c r="J26" s="18">
        <v>0.19999999999999996</v>
      </c>
      <c r="K26" s="16">
        <v>208</v>
      </c>
      <c r="L26" s="17">
        <v>7.7306177060878613E-3</v>
      </c>
      <c r="M26" s="16">
        <v>266</v>
      </c>
      <c r="N26" s="17">
        <v>1.1761584718783162E-2</v>
      </c>
      <c r="O26" s="18">
        <v>-0.21804511278195493</v>
      </c>
    </row>
    <row r="27" spans="2:15" ht="14.5" customHeight="1" thickBot="1">
      <c r="B27" s="56"/>
      <c r="C27" s="11" t="s">
        <v>29</v>
      </c>
      <c r="D27" s="12">
        <v>2</v>
      </c>
      <c r="E27" s="13">
        <v>5.9577003276735179E-4</v>
      </c>
      <c r="F27" s="12">
        <v>0</v>
      </c>
      <c r="G27" s="13">
        <v>0</v>
      </c>
      <c r="H27" s="14"/>
      <c r="I27" s="12">
        <v>5</v>
      </c>
      <c r="J27" s="14">
        <v>-0.6</v>
      </c>
      <c r="K27" s="12">
        <v>25</v>
      </c>
      <c r="L27" s="13">
        <v>9.2916078198171392E-4</v>
      </c>
      <c r="M27" s="12">
        <v>13</v>
      </c>
      <c r="N27" s="13">
        <v>5.7481429076759803E-4</v>
      </c>
      <c r="O27" s="14">
        <v>0.92307692307692313</v>
      </c>
    </row>
    <row r="28" spans="2:15" ht="14.5" customHeight="1" thickBot="1">
      <c r="B28" s="19" t="s">
        <v>6</v>
      </c>
      <c r="C28" s="19" t="s">
        <v>30</v>
      </c>
      <c r="D28" s="20">
        <v>3357</v>
      </c>
      <c r="E28" s="21">
        <v>1.0000000000000002</v>
      </c>
      <c r="F28" s="20">
        <v>2914</v>
      </c>
      <c r="G28" s="21">
        <v>1</v>
      </c>
      <c r="H28" s="22">
        <v>0.15202470830473569</v>
      </c>
      <c r="I28" s="20">
        <v>2743</v>
      </c>
      <c r="J28" s="21">
        <v>0.2238425082026978</v>
      </c>
      <c r="K28" s="20">
        <v>26906</v>
      </c>
      <c r="L28" s="21">
        <v>0.99999999999999989</v>
      </c>
      <c r="M28" s="20">
        <v>22616</v>
      </c>
      <c r="N28" s="21">
        <v>0.99999999999999989</v>
      </c>
      <c r="O28" s="22">
        <v>0.18968871595330739</v>
      </c>
    </row>
    <row r="29" spans="2:15" ht="14.5" customHeight="1" thickBot="1">
      <c r="B29" s="19" t="s">
        <v>44</v>
      </c>
      <c r="C29" s="19" t="s">
        <v>30</v>
      </c>
      <c r="D29" s="20">
        <v>2</v>
      </c>
      <c r="E29" s="21">
        <v>1</v>
      </c>
      <c r="F29" s="20">
        <v>3</v>
      </c>
      <c r="G29" s="21">
        <v>1</v>
      </c>
      <c r="H29" s="22">
        <v>-0.33333333333333337</v>
      </c>
      <c r="I29" s="20">
        <v>2</v>
      </c>
      <c r="J29" s="21">
        <v>0</v>
      </c>
      <c r="K29" s="20">
        <v>28</v>
      </c>
      <c r="L29" s="21">
        <v>1</v>
      </c>
      <c r="M29" s="20">
        <v>17</v>
      </c>
      <c r="N29" s="21">
        <v>1</v>
      </c>
      <c r="O29" s="22">
        <v>0.64705882352941169</v>
      </c>
    </row>
    <row r="30" spans="2:15" ht="14.5" customHeight="1" thickBot="1">
      <c r="B30" s="94"/>
      <c r="C30" s="95" t="s">
        <v>30</v>
      </c>
      <c r="D30" s="23">
        <v>3707</v>
      </c>
      <c r="E30" s="24">
        <v>1</v>
      </c>
      <c r="F30" s="23">
        <v>3189</v>
      </c>
      <c r="G30" s="24">
        <v>1</v>
      </c>
      <c r="H30" s="25">
        <v>0.16243336469112579</v>
      </c>
      <c r="I30" s="23">
        <v>3092</v>
      </c>
      <c r="J30" s="25">
        <v>0.19890038809831823</v>
      </c>
      <c r="K30" s="23">
        <v>29901</v>
      </c>
      <c r="L30" s="24">
        <v>1</v>
      </c>
      <c r="M30" s="23">
        <v>24915</v>
      </c>
      <c r="N30" s="24">
        <v>1</v>
      </c>
      <c r="O30" s="25">
        <v>0.20012040939193265</v>
      </c>
    </row>
    <row r="31" spans="2:15" ht="14.5" customHeight="1">
      <c r="B31" s="65" t="s">
        <v>56</v>
      </c>
      <c r="C31" s="26"/>
      <c r="D31" s="1"/>
      <c r="E31" s="1"/>
      <c r="F31" s="1"/>
      <c r="G31" s="1"/>
    </row>
    <row r="32" spans="2:15">
      <c r="B32" s="66" t="s">
        <v>57</v>
      </c>
      <c r="C32" s="1"/>
      <c r="D32" s="1"/>
      <c r="E32" s="1"/>
      <c r="F32" s="1"/>
      <c r="G32" s="1"/>
    </row>
    <row r="34" spans="2:15">
      <c r="B34" s="102" t="s">
        <v>35</v>
      </c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</row>
    <row r="35" spans="2:15" ht="15" customHeight="1" thickBot="1">
      <c r="B35" s="103" t="s">
        <v>36</v>
      </c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</row>
    <row r="36" spans="2:15">
      <c r="B36" s="87" t="s">
        <v>21</v>
      </c>
      <c r="C36" s="89" t="s">
        <v>1</v>
      </c>
      <c r="D36" s="91" t="s">
        <v>117</v>
      </c>
      <c r="E36" s="92"/>
      <c r="F36" s="92"/>
      <c r="G36" s="92"/>
      <c r="H36" s="93"/>
      <c r="I36" s="110" t="s">
        <v>97</v>
      </c>
      <c r="J36" s="93"/>
      <c r="K36" s="110" t="s">
        <v>119</v>
      </c>
      <c r="L36" s="92"/>
      <c r="M36" s="92"/>
      <c r="N36" s="92"/>
      <c r="O36" s="111"/>
    </row>
    <row r="37" spans="2:15" ht="14.5" thickBot="1">
      <c r="B37" s="88"/>
      <c r="C37" s="90"/>
      <c r="D37" s="115" t="s">
        <v>118</v>
      </c>
      <c r="E37" s="113"/>
      <c r="F37" s="113"/>
      <c r="G37" s="113"/>
      <c r="H37" s="116"/>
      <c r="I37" s="112" t="s">
        <v>98</v>
      </c>
      <c r="J37" s="116"/>
      <c r="K37" s="112" t="s">
        <v>120</v>
      </c>
      <c r="L37" s="113"/>
      <c r="M37" s="113"/>
      <c r="N37" s="113"/>
      <c r="O37" s="114"/>
    </row>
    <row r="38" spans="2:15" ht="14.15" customHeight="1">
      <c r="B38" s="88"/>
      <c r="C38" s="90"/>
      <c r="D38" s="83">
        <v>2026</v>
      </c>
      <c r="E38" s="84"/>
      <c r="F38" s="83">
        <v>2025</v>
      </c>
      <c r="G38" s="84"/>
      <c r="H38" s="106" t="s">
        <v>22</v>
      </c>
      <c r="I38" s="108">
        <v>2026</v>
      </c>
      <c r="J38" s="108" t="s">
        <v>121</v>
      </c>
      <c r="K38" s="83">
        <v>2026</v>
      </c>
      <c r="L38" s="84"/>
      <c r="M38" s="83">
        <v>2025</v>
      </c>
      <c r="N38" s="84"/>
      <c r="O38" s="106" t="s">
        <v>22</v>
      </c>
    </row>
    <row r="39" spans="2:15" ht="14.5" thickBot="1">
      <c r="B39" s="98" t="s">
        <v>21</v>
      </c>
      <c r="C39" s="100" t="s">
        <v>24</v>
      </c>
      <c r="D39" s="85"/>
      <c r="E39" s="86"/>
      <c r="F39" s="85"/>
      <c r="G39" s="86"/>
      <c r="H39" s="107"/>
      <c r="I39" s="109"/>
      <c r="J39" s="109"/>
      <c r="K39" s="85"/>
      <c r="L39" s="86"/>
      <c r="M39" s="85"/>
      <c r="N39" s="86"/>
      <c r="O39" s="107"/>
    </row>
    <row r="40" spans="2:15" ht="14.15" customHeight="1">
      <c r="B40" s="98"/>
      <c r="C40" s="100"/>
      <c r="D40" s="4" t="s">
        <v>25</v>
      </c>
      <c r="E40" s="5" t="s">
        <v>2</v>
      </c>
      <c r="F40" s="4" t="s">
        <v>25</v>
      </c>
      <c r="G40" s="5" t="s">
        <v>2</v>
      </c>
      <c r="H40" s="104" t="s">
        <v>26</v>
      </c>
      <c r="I40" s="6" t="s">
        <v>25</v>
      </c>
      <c r="J40" s="117" t="s">
        <v>99</v>
      </c>
      <c r="K40" s="4" t="s">
        <v>25</v>
      </c>
      <c r="L40" s="5" t="s">
        <v>2</v>
      </c>
      <c r="M40" s="4" t="s">
        <v>25</v>
      </c>
      <c r="N40" s="5" t="s">
        <v>2</v>
      </c>
      <c r="O40" s="104" t="s">
        <v>26</v>
      </c>
    </row>
    <row r="41" spans="2:15" ht="26.15" customHeight="1" thickBot="1">
      <c r="B41" s="99"/>
      <c r="C41" s="101"/>
      <c r="D41" s="7" t="s">
        <v>27</v>
      </c>
      <c r="E41" s="8" t="s">
        <v>28</v>
      </c>
      <c r="F41" s="7" t="s">
        <v>27</v>
      </c>
      <c r="G41" s="8" t="s">
        <v>28</v>
      </c>
      <c r="H41" s="105"/>
      <c r="I41" s="9" t="s">
        <v>27</v>
      </c>
      <c r="J41" s="118"/>
      <c r="K41" s="7" t="s">
        <v>27</v>
      </c>
      <c r="L41" s="8" t="s">
        <v>28</v>
      </c>
      <c r="M41" s="7" t="s">
        <v>27</v>
      </c>
      <c r="N41" s="8" t="s">
        <v>28</v>
      </c>
      <c r="O41" s="105"/>
    </row>
    <row r="42" spans="2:15" ht="14.5" hidden="1" thickBot="1">
      <c r="B42" s="57"/>
      <c r="C42" s="11" t="s">
        <v>12</v>
      </c>
      <c r="D42" s="12"/>
      <c r="E42" s="13"/>
      <c r="F42" s="12"/>
      <c r="G42" s="13"/>
      <c r="H42" s="14"/>
      <c r="I42" s="12"/>
      <c r="J42" s="14"/>
      <c r="K42" s="4" t="s">
        <v>25</v>
      </c>
      <c r="L42" s="5" t="s">
        <v>2</v>
      </c>
      <c r="M42" s="4" t="s">
        <v>25</v>
      </c>
      <c r="N42" s="5" t="s">
        <v>2</v>
      </c>
      <c r="O42" s="104" t="s">
        <v>26</v>
      </c>
    </row>
    <row r="43" spans="2:15" ht="14.5" hidden="1" thickBot="1">
      <c r="B43" s="57"/>
      <c r="C43" s="62" t="s">
        <v>4</v>
      </c>
      <c r="D43" s="12"/>
      <c r="E43" s="13"/>
      <c r="F43" s="12">
        <v>0</v>
      </c>
      <c r="G43" s="13">
        <v>0</v>
      </c>
      <c r="H43" s="14"/>
      <c r="I43" s="12"/>
      <c r="J43" s="14"/>
      <c r="K43" s="7" t="s">
        <v>27</v>
      </c>
      <c r="L43" s="8" t="s">
        <v>28</v>
      </c>
      <c r="M43" s="7" t="s">
        <v>27</v>
      </c>
      <c r="N43" s="8" t="s">
        <v>28</v>
      </c>
      <c r="O43" s="105"/>
    </row>
    <row r="44" spans="2:15" ht="14.5" thickBot="1">
      <c r="B44" s="57"/>
      <c r="C44" s="11" t="s">
        <v>12</v>
      </c>
      <c r="D44" s="12"/>
      <c r="E44" s="13"/>
      <c r="F44" s="12"/>
      <c r="G44" s="13"/>
      <c r="H44" s="14"/>
      <c r="I44" s="12"/>
      <c r="J44" s="14"/>
      <c r="K44" s="12"/>
      <c r="L44" s="13"/>
      <c r="M44" s="12">
        <v>3</v>
      </c>
      <c r="N44" s="13">
        <v>1</v>
      </c>
      <c r="O44" s="14"/>
    </row>
    <row r="45" spans="2:15" ht="14.5" thickBot="1">
      <c r="B45" s="19" t="s">
        <v>5</v>
      </c>
      <c r="C45" s="19" t="s">
        <v>30</v>
      </c>
      <c r="D45" s="20">
        <v>0</v>
      </c>
      <c r="E45" s="21">
        <v>0</v>
      </c>
      <c r="F45" s="20">
        <v>0</v>
      </c>
      <c r="G45" s="21">
        <v>0</v>
      </c>
      <c r="H45" s="22"/>
      <c r="I45" s="20">
        <v>0</v>
      </c>
      <c r="J45" s="21">
        <v>0</v>
      </c>
      <c r="K45" s="20">
        <v>0</v>
      </c>
      <c r="L45" s="21">
        <v>0</v>
      </c>
      <c r="M45" s="20">
        <v>3</v>
      </c>
      <c r="N45" s="21">
        <v>1</v>
      </c>
      <c r="O45" s="22">
        <v>-1</v>
      </c>
    </row>
    <row r="46" spans="2:15" ht="14.5" thickBot="1">
      <c r="B46" s="51"/>
      <c r="C46" s="11" t="s">
        <v>8</v>
      </c>
      <c r="D46" s="12">
        <v>599</v>
      </c>
      <c r="E46" s="13">
        <v>0.21024921024921026</v>
      </c>
      <c r="F46" s="12">
        <v>503</v>
      </c>
      <c r="G46" s="13">
        <v>0.21295512277730735</v>
      </c>
      <c r="H46" s="14">
        <v>0.19085487077534791</v>
      </c>
      <c r="I46" s="12">
        <v>532</v>
      </c>
      <c r="J46" s="14">
        <v>0.12593984962406024</v>
      </c>
      <c r="K46" s="12">
        <v>4879</v>
      </c>
      <c r="L46" s="13">
        <v>0.2190347923681257</v>
      </c>
      <c r="M46" s="12">
        <v>4195</v>
      </c>
      <c r="N46" s="13">
        <v>0.23156325899757121</v>
      </c>
      <c r="O46" s="14">
        <v>0.16305125148986899</v>
      </c>
    </row>
    <row r="47" spans="2:15" ht="14.5" thickBot="1">
      <c r="B47" s="52"/>
      <c r="C47" s="15" t="s">
        <v>9</v>
      </c>
      <c r="D47" s="16">
        <v>492</v>
      </c>
      <c r="E47" s="17">
        <v>0.17269217269217269</v>
      </c>
      <c r="F47" s="16">
        <v>389</v>
      </c>
      <c r="G47" s="17">
        <v>0.16469093988145639</v>
      </c>
      <c r="H47" s="18">
        <v>0.26478149100257076</v>
      </c>
      <c r="I47" s="16">
        <v>406</v>
      </c>
      <c r="J47" s="18">
        <v>0.21182266009852224</v>
      </c>
      <c r="K47" s="16">
        <v>4075</v>
      </c>
      <c r="L47" s="17">
        <v>0.18294051627384961</v>
      </c>
      <c r="M47" s="16">
        <v>2325</v>
      </c>
      <c r="N47" s="17">
        <v>0.12833958931331418</v>
      </c>
      <c r="O47" s="18">
        <v>0.75268817204301075</v>
      </c>
    </row>
    <row r="48" spans="2:15" ht="14.5" thickBot="1">
      <c r="B48" s="52"/>
      <c r="C48" s="11" t="s">
        <v>3</v>
      </c>
      <c r="D48" s="12">
        <v>440</v>
      </c>
      <c r="E48" s="13">
        <v>0.15444015444015444</v>
      </c>
      <c r="F48" s="12">
        <v>400</v>
      </c>
      <c r="G48" s="13">
        <v>0.16934801016088061</v>
      </c>
      <c r="H48" s="14">
        <v>0.10000000000000009</v>
      </c>
      <c r="I48" s="12">
        <v>420</v>
      </c>
      <c r="J48" s="14">
        <v>4.7619047619047672E-2</v>
      </c>
      <c r="K48" s="12">
        <v>4032</v>
      </c>
      <c r="L48" s="13">
        <v>0.18101010101010101</v>
      </c>
      <c r="M48" s="12">
        <v>3216</v>
      </c>
      <c r="N48" s="13">
        <v>0.17752263192757783</v>
      </c>
      <c r="O48" s="14">
        <v>0.25373134328358216</v>
      </c>
    </row>
    <row r="49" spans="2:15" ht="14.5" thickBot="1">
      <c r="B49" s="52"/>
      <c r="C49" s="53" t="s">
        <v>10</v>
      </c>
      <c r="D49" s="16">
        <v>558</v>
      </c>
      <c r="E49" s="17">
        <v>0.19585819585819586</v>
      </c>
      <c r="F49" s="16">
        <v>526</v>
      </c>
      <c r="G49" s="17">
        <v>0.22269263336155801</v>
      </c>
      <c r="H49" s="18">
        <v>6.083650190114076E-2</v>
      </c>
      <c r="I49" s="16">
        <v>377</v>
      </c>
      <c r="J49" s="18">
        <v>0.48010610079575589</v>
      </c>
      <c r="K49" s="16">
        <v>3907</v>
      </c>
      <c r="L49" s="17">
        <v>0.17539842873176206</v>
      </c>
      <c r="M49" s="16">
        <v>3984</v>
      </c>
      <c r="N49" s="17">
        <v>0.21991609626849193</v>
      </c>
      <c r="O49" s="18">
        <v>-1.9327309236947809E-2</v>
      </c>
    </row>
    <row r="50" spans="2:15" ht="14.5" thickBot="1">
      <c r="B50" s="52"/>
      <c r="C50" s="54" t="s">
        <v>4</v>
      </c>
      <c r="D50" s="12">
        <v>476</v>
      </c>
      <c r="E50" s="13">
        <v>0.16707616707616707</v>
      </c>
      <c r="F50" s="12">
        <v>373</v>
      </c>
      <c r="G50" s="13">
        <v>0.15791701947502118</v>
      </c>
      <c r="H50" s="14">
        <v>0.27613941018766752</v>
      </c>
      <c r="I50" s="12">
        <v>443</v>
      </c>
      <c r="J50" s="14">
        <v>7.4492099322799099E-2</v>
      </c>
      <c r="K50" s="12">
        <v>3339</v>
      </c>
      <c r="L50" s="13">
        <v>0.14989898989898989</v>
      </c>
      <c r="M50" s="12">
        <v>2682</v>
      </c>
      <c r="N50" s="13">
        <v>0.148045926253036</v>
      </c>
      <c r="O50" s="14">
        <v>0.24496644295302006</v>
      </c>
    </row>
    <row r="51" spans="2:15" ht="14.5" thickBot="1">
      <c r="B51" s="52"/>
      <c r="C51" s="55" t="s">
        <v>11</v>
      </c>
      <c r="D51" s="16">
        <v>163</v>
      </c>
      <c r="E51" s="17">
        <v>5.7213057213057215E-2</v>
      </c>
      <c r="F51" s="16">
        <v>120</v>
      </c>
      <c r="G51" s="17">
        <v>5.0804403048264182E-2</v>
      </c>
      <c r="H51" s="18">
        <v>0.35833333333333339</v>
      </c>
      <c r="I51" s="16">
        <v>80</v>
      </c>
      <c r="J51" s="18">
        <v>1.0375000000000001</v>
      </c>
      <c r="K51" s="16">
        <v>1491</v>
      </c>
      <c r="L51" s="17">
        <v>6.6936026936026932E-2</v>
      </c>
      <c r="M51" s="16">
        <v>1180</v>
      </c>
      <c r="N51" s="17">
        <v>6.5135791565466991E-2</v>
      </c>
      <c r="O51" s="18">
        <v>0.26355932203389831</v>
      </c>
    </row>
    <row r="52" spans="2:15" ht="14.5" thickBot="1">
      <c r="B52" s="52"/>
      <c r="C52" s="11" t="s">
        <v>12</v>
      </c>
      <c r="D52" s="12">
        <v>100</v>
      </c>
      <c r="E52" s="13">
        <v>3.51000351000351E-2</v>
      </c>
      <c r="F52" s="12">
        <v>13</v>
      </c>
      <c r="G52" s="13">
        <v>5.5038103302286201E-3</v>
      </c>
      <c r="H52" s="14">
        <v>6.6923076923076925</v>
      </c>
      <c r="I52" s="12">
        <v>31</v>
      </c>
      <c r="J52" s="14">
        <v>2.225806451612903</v>
      </c>
      <c r="K52" s="12">
        <v>340</v>
      </c>
      <c r="L52" s="13">
        <v>1.526374859708193E-2</v>
      </c>
      <c r="M52" s="12">
        <v>258</v>
      </c>
      <c r="N52" s="13">
        <v>1.4241554427025833E-2</v>
      </c>
      <c r="O52" s="14">
        <v>0.31782945736434098</v>
      </c>
    </row>
    <row r="53" spans="2:15" ht="14.5" thickBot="1">
      <c r="B53" s="52"/>
      <c r="C53" s="55" t="s">
        <v>54</v>
      </c>
      <c r="D53" s="16">
        <v>20</v>
      </c>
      <c r="E53" s="17">
        <v>7.0200070200070203E-3</v>
      </c>
      <c r="F53" s="16">
        <v>36</v>
      </c>
      <c r="G53" s="17">
        <v>1.5241320914479255E-2</v>
      </c>
      <c r="H53" s="18">
        <v>-0.44444444444444442</v>
      </c>
      <c r="I53" s="16">
        <v>23</v>
      </c>
      <c r="J53" s="18">
        <v>-0.13043478260869568</v>
      </c>
      <c r="K53" s="16">
        <v>190</v>
      </c>
      <c r="L53" s="17">
        <v>8.5297418630751968E-3</v>
      </c>
      <c r="M53" s="16">
        <v>259</v>
      </c>
      <c r="N53" s="17">
        <v>1.4296754250386399E-2</v>
      </c>
      <c r="O53" s="18">
        <v>-0.26640926640926643</v>
      </c>
    </row>
    <row r="54" spans="2:15" ht="14.5" thickBot="1">
      <c r="B54" s="56"/>
      <c r="C54" s="11" t="s">
        <v>29</v>
      </c>
      <c r="D54" s="12">
        <v>0</v>
      </c>
      <c r="E54" s="13">
        <v>0</v>
      </c>
      <c r="F54" s="12">
        <v>0</v>
      </c>
      <c r="G54" s="13">
        <v>0</v>
      </c>
      <c r="H54" s="14"/>
      <c r="I54" s="12">
        <v>1</v>
      </c>
      <c r="J54" s="14">
        <v>-1</v>
      </c>
      <c r="K54" s="12">
        <v>2</v>
      </c>
      <c r="L54" s="13">
        <v>8.9786756453423119E-5</v>
      </c>
      <c r="M54" s="12">
        <v>0</v>
      </c>
      <c r="N54" s="13">
        <v>0</v>
      </c>
      <c r="O54" s="14"/>
    </row>
    <row r="55" spans="2:15" ht="14.5" thickBot="1">
      <c r="B55" s="19" t="s">
        <v>6</v>
      </c>
      <c r="C55" s="19" t="s">
        <v>30</v>
      </c>
      <c r="D55" s="20">
        <v>2848</v>
      </c>
      <c r="E55" s="21">
        <v>0.99964899964899967</v>
      </c>
      <c r="F55" s="20">
        <v>2360</v>
      </c>
      <c r="G55" s="21">
        <v>0.99915325994919557</v>
      </c>
      <c r="H55" s="22">
        <v>0.20677966101694922</v>
      </c>
      <c r="I55" s="20">
        <v>2313</v>
      </c>
      <c r="J55" s="21">
        <v>0.23130134025075666</v>
      </c>
      <c r="K55" s="20">
        <v>22255</v>
      </c>
      <c r="L55" s="21">
        <v>0.99910213243546564</v>
      </c>
      <c r="M55" s="20">
        <v>18099</v>
      </c>
      <c r="N55" s="21">
        <v>0.99906160300287039</v>
      </c>
      <c r="O55" s="22">
        <v>0.2296259461848722</v>
      </c>
    </row>
    <row r="56" spans="2:15" ht="14.5" thickBot="1">
      <c r="B56" s="19" t="s">
        <v>44</v>
      </c>
      <c r="C56" s="61" t="s">
        <v>30</v>
      </c>
      <c r="D56" s="20">
        <v>1</v>
      </c>
      <c r="E56" s="21">
        <v>1</v>
      </c>
      <c r="F56" s="20">
        <v>2</v>
      </c>
      <c r="G56" s="21">
        <v>1</v>
      </c>
      <c r="H56" s="22">
        <v>-0.5</v>
      </c>
      <c r="I56" s="20">
        <v>2</v>
      </c>
      <c r="J56" s="21">
        <v>-0.5</v>
      </c>
      <c r="K56" s="20">
        <v>20</v>
      </c>
      <c r="L56" s="21">
        <v>1</v>
      </c>
      <c r="M56" s="20">
        <v>14</v>
      </c>
      <c r="N56" s="21">
        <v>1</v>
      </c>
      <c r="O56" s="22">
        <v>0.4285714285714286</v>
      </c>
    </row>
    <row r="57" spans="2:15" ht="14.5" thickBot="1">
      <c r="B57" s="120" t="s">
        <v>30</v>
      </c>
      <c r="C57" s="121" t="s">
        <v>30</v>
      </c>
      <c r="D57" s="23">
        <v>2849</v>
      </c>
      <c r="E57" s="24">
        <v>1</v>
      </c>
      <c r="F57" s="23">
        <v>2362</v>
      </c>
      <c r="G57" s="24">
        <v>1</v>
      </c>
      <c r="H57" s="25">
        <v>0.20618120237087223</v>
      </c>
      <c r="I57" s="23">
        <v>2315</v>
      </c>
      <c r="J57" s="25">
        <v>0.23066954643628512</v>
      </c>
      <c r="K57" s="23">
        <v>22275</v>
      </c>
      <c r="L57" s="24">
        <v>1</v>
      </c>
      <c r="M57" s="23">
        <v>18116</v>
      </c>
      <c r="N57" s="24">
        <v>1</v>
      </c>
      <c r="O57" s="25">
        <v>0.22957606535659081</v>
      </c>
    </row>
    <row r="58" spans="2:15">
      <c r="B58" s="58" t="s">
        <v>39</v>
      </c>
      <c r="C58" s="28"/>
      <c r="D58" s="28"/>
      <c r="E58" s="28"/>
      <c r="F58" s="28"/>
      <c r="G58" s="28"/>
      <c r="H58" s="28"/>
      <c r="I58" s="28"/>
      <c r="J58" s="28"/>
    </row>
    <row r="59" spans="2:15">
      <c r="B59" s="28"/>
      <c r="C59" s="28"/>
      <c r="D59" s="28"/>
      <c r="E59" s="28"/>
      <c r="F59" s="28"/>
      <c r="G59" s="28"/>
      <c r="H59" s="28"/>
      <c r="I59" s="74"/>
      <c r="J59" s="28"/>
    </row>
    <row r="60" spans="2:15">
      <c r="B60" s="102" t="s">
        <v>42</v>
      </c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</row>
    <row r="61" spans="2:15" ht="15.75" customHeight="1" thickBot="1">
      <c r="B61" s="103" t="s">
        <v>43</v>
      </c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</row>
    <row r="62" spans="2:15">
      <c r="B62" s="87" t="s">
        <v>21</v>
      </c>
      <c r="C62" s="89" t="s">
        <v>1</v>
      </c>
      <c r="D62" s="91" t="s">
        <v>117</v>
      </c>
      <c r="E62" s="92"/>
      <c r="F62" s="92"/>
      <c r="G62" s="92"/>
      <c r="H62" s="93"/>
      <c r="I62" s="110" t="s">
        <v>97</v>
      </c>
      <c r="J62" s="93"/>
      <c r="K62" s="110" t="s">
        <v>119</v>
      </c>
      <c r="L62" s="92"/>
      <c r="M62" s="92"/>
      <c r="N62" s="92"/>
      <c r="O62" s="111"/>
    </row>
    <row r="63" spans="2:15" ht="14.5" thickBot="1">
      <c r="B63" s="88"/>
      <c r="C63" s="90"/>
      <c r="D63" s="115" t="s">
        <v>118</v>
      </c>
      <c r="E63" s="113"/>
      <c r="F63" s="113"/>
      <c r="G63" s="113"/>
      <c r="H63" s="116"/>
      <c r="I63" s="112" t="s">
        <v>98</v>
      </c>
      <c r="J63" s="116"/>
      <c r="K63" s="112" t="s">
        <v>120</v>
      </c>
      <c r="L63" s="113"/>
      <c r="M63" s="113"/>
      <c r="N63" s="113"/>
      <c r="O63" s="114"/>
    </row>
    <row r="64" spans="2:15" ht="15" customHeight="1">
      <c r="B64" s="88"/>
      <c r="C64" s="90"/>
      <c r="D64" s="83">
        <v>2026</v>
      </c>
      <c r="E64" s="84"/>
      <c r="F64" s="83">
        <v>2025</v>
      </c>
      <c r="G64" s="84"/>
      <c r="H64" s="106" t="s">
        <v>22</v>
      </c>
      <c r="I64" s="108">
        <v>2026</v>
      </c>
      <c r="J64" s="108" t="s">
        <v>121</v>
      </c>
      <c r="K64" s="83">
        <v>2026</v>
      </c>
      <c r="L64" s="84"/>
      <c r="M64" s="83">
        <v>2025</v>
      </c>
      <c r="N64" s="84"/>
      <c r="O64" s="106" t="s">
        <v>22</v>
      </c>
    </row>
    <row r="65" spans="2:15" ht="14.5" customHeight="1" thickBot="1">
      <c r="B65" s="98" t="s">
        <v>21</v>
      </c>
      <c r="C65" s="100" t="s">
        <v>24</v>
      </c>
      <c r="D65" s="85"/>
      <c r="E65" s="86"/>
      <c r="F65" s="85"/>
      <c r="G65" s="86"/>
      <c r="H65" s="107"/>
      <c r="I65" s="109"/>
      <c r="J65" s="109"/>
      <c r="K65" s="85"/>
      <c r="L65" s="86"/>
      <c r="M65" s="85"/>
      <c r="N65" s="86"/>
      <c r="O65" s="107"/>
    </row>
    <row r="66" spans="2:15" ht="15" customHeight="1">
      <c r="B66" s="98"/>
      <c r="C66" s="100"/>
      <c r="D66" s="4" t="s">
        <v>25</v>
      </c>
      <c r="E66" s="5" t="s">
        <v>2</v>
      </c>
      <c r="F66" s="4" t="s">
        <v>25</v>
      </c>
      <c r="G66" s="5" t="s">
        <v>2</v>
      </c>
      <c r="H66" s="104" t="s">
        <v>26</v>
      </c>
      <c r="I66" s="6" t="s">
        <v>25</v>
      </c>
      <c r="J66" s="117" t="s">
        <v>99</v>
      </c>
      <c r="K66" s="4" t="s">
        <v>25</v>
      </c>
      <c r="L66" s="5" t="s">
        <v>2</v>
      </c>
      <c r="M66" s="4" t="s">
        <v>25</v>
      </c>
      <c r="N66" s="5" t="s">
        <v>2</v>
      </c>
      <c r="O66" s="104" t="s">
        <v>26</v>
      </c>
    </row>
    <row r="67" spans="2:15" ht="14.25" customHeight="1" thickBot="1">
      <c r="B67" s="99"/>
      <c r="C67" s="101"/>
      <c r="D67" s="7" t="s">
        <v>27</v>
      </c>
      <c r="E67" s="8" t="s">
        <v>28</v>
      </c>
      <c r="F67" s="7" t="s">
        <v>27</v>
      </c>
      <c r="G67" s="8" t="s">
        <v>28</v>
      </c>
      <c r="H67" s="105"/>
      <c r="I67" s="9" t="s">
        <v>27</v>
      </c>
      <c r="J67" s="118"/>
      <c r="K67" s="7" t="s">
        <v>27</v>
      </c>
      <c r="L67" s="8" t="s">
        <v>28</v>
      </c>
      <c r="M67" s="7" t="s">
        <v>27</v>
      </c>
      <c r="N67" s="8" t="s">
        <v>28</v>
      </c>
      <c r="O67" s="105"/>
    </row>
    <row r="68" spans="2:15" ht="14.5" thickBot="1">
      <c r="B68" s="51"/>
      <c r="C68" s="11" t="s">
        <v>12</v>
      </c>
      <c r="D68" s="12">
        <v>182</v>
      </c>
      <c r="E68" s="13">
        <v>0.52298850574712641</v>
      </c>
      <c r="F68" s="12">
        <v>130</v>
      </c>
      <c r="G68" s="13">
        <v>0.47794117647058826</v>
      </c>
      <c r="H68" s="14">
        <v>0.39999999999999991</v>
      </c>
      <c r="I68" s="12">
        <v>203</v>
      </c>
      <c r="J68" s="14">
        <v>-0.10344827586206895</v>
      </c>
      <c r="K68" s="12">
        <v>1657</v>
      </c>
      <c r="L68" s="13">
        <v>0.55847657566565556</v>
      </c>
      <c r="M68" s="12">
        <v>1182</v>
      </c>
      <c r="N68" s="13">
        <v>0.51864853005704259</v>
      </c>
      <c r="O68" s="14">
        <v>0.4018612521150593</v>
      </c>
    </row>
    <row r="69" spans="2:15" ht="14.5" thickBot="1">
      <c r="B69" s="52"/>
      <c r="C69" s="15" t="s">
        <v>4</v>
      </c>
      <c r="D69" s="16">
        <v>59</v>
      </c>
      <c r="E69" s="17">
        <v>0.16954022988505746</v>
      </c>
      <c r="F69" s="16">
        <v>50</v>
      </c>
      <c r="G69" s="17">
        <v>0.18382352941176472</v>
      </c>
      <c r="H69" s="18">
        <v>0.17999999999999994</v>
      </c>
      <c r="I69" s="16">
        <v>42</v>
      </c>
      <c r="J69" s="18">
        <v>0.40476190476190466</v>
      </c>
      <c r="K69" s="16">
        <v>455</v>
      </c>
      <c r="L69" s="17">
        <v>0.15335355578024942</v>
      </c>
      <c r="M69" s="16">
        <v>317</v>
      </c>
      <c r="N69" s="17">
        <v>0.13909609477841159</v>
      </c>
      <c r="O69" s="18">
        <v>0.43533123028391163</v>
      </c>
    </row>
    <row r="70" spans="2:15" ht="14.5" thickBot="1">
      <c r="B70" s="52"/>
      <c r="C70" s="11" t="s">
        <v>9</v>
      </c>
      <c r="D70" s="12">
        <v>58</v>
      </c>
      <c r="E70" s="13">
        <v>0.16666666666666666</v>
      </c>
      <c r="F70" s="12">
        <v>31</v>
      </c>
      <c r="G70" s="13">
        <v>0.11397058823529412</v>
      </c>
      <c r="H70" s="14">
        <v>0.87096774193548376</v>
      </c>
      <c r="I70" s="12"/>
      <c r="J70" s="14"/>
      <c r="K70" s="12">
        <v>389</v>
      </c>
      <c r="L70" s="13">
        <v>0.13110886417256487</v>
      </c>
      <c r="M70" s="12">
        <v>318</v>
      </c>
      <c r="N70" s="13">
        <v>0.13953488372093023</v>
      </c>
      <c r="O70" s="14">
        <v>0.22327044025157239</v>
      </c>
    </row>
    <row r="71" spans="2:15" ht="14.5" customHeight="1" thickBot="1">
      <c r="B71" s="52"/>
      <c r="C71" s="53" t="s">
        <v>3</v>
      </c>
      <c r="D71" s="16">
        <v>5</v>
      </c>
      <c r="E71" s="17">
        <v>1.4367816091954023E-2</v>
      </c>
      <c r="F71" s="16">
        <v>5</v>
      </c>
      <c r="G71" s="17">
        <v>1.8382352941176471E-2</v>
      </c>
      <c r="H71" s="18">
        <v>0</v>
      </c>
      <c r="I71" s="16"/>
      <c r="J71" s="18"/>
      <c r="K71" s="16">
        <v>68</v>
      </c>
      <c r="L71" s="17">
        <v>2.2918773171553757E-2</v>
      </c>
      <c r="M71" s="16">
        <v>66</v>
      </c>
      <c r="N71" s="17">
        <v>2.8960070206230804E-2</v>
      </c>
      <c r="O71" s="18">
        <v>3.0303030303030276E-2</v>
      </c>
    </row>
    <row r="72" spans="2:15" ht="14.5" customHeight="1" thickBot="1">
      <c r="B72" s="52"/>
      <c r="C72" s="54" t="s">
        <v>37</v>
      </c>
      <c r="D72" s="12">
        <v>6</v>
      </c>
      <c r="E72" s="13">
        <v>1.7241379310344827E-2</v>
      </c>
      <c r="F72" s="12">
        <v>12</v>
      </c>
      <c r="G72" s="13">
        <v>4.4117647058823532E-2</v>
      </c>
      <c r="H72" s="14">
        <v>-0.5</v>
      </c>
      <c r="I72" s="12">
        <v>8</v>
      </c>
      <c r="J72" s="14">
        <v>-0.25</v>
      </c>
      <c r="K72" s="12">
        <v>68</v>
      </c>
      <c r="L72" s="13">
        <v>2.2918773171553757E-2</v>
      </c>
      <c r="M72" s="12">
        <v>139</v>
      </c>
      <c r="N72" s="13">
        <v>6.0991663010092144E-2</v>
      </c>
      <c r="O72" s="14">
        <v>-0.51079136690647475</v>
      </c>
    </row>
    <row r="73" spans="2:15" ht="14.5" customHeight="1" thickBot="1">
      <c r="B73" s="52"/>
      <c r="C73" s="55" t="s">
        <v>11</v>
      </c>
      <c r="D73" s="16">
        <v>6</v>
      </c>
      <c r="E73" s="17">
        <v>1.7241379310344827E-2</v>
      </c>
      <c r="F73" s="16">
        <v>16</v>
      </c>
      <c r="G73" s="17">
        <v>5.8823529411764705E-2</v>
      </c>
      <c r="H73" s="18">
        <v>-0.625</v>
      </c>
      <c r="I73" s="16">
        <v>10</v>
      </c>
      <c r="J73" s="18">
        <v>-0.4</v>
      </c>
      <c r="K73" s="16">
        <v>64</v>
      </c>
      <c r="L73" s="17">
        <v>2.1570610043815303E-2</v>
      </c>
      <c r="M73" s="16">
        <v>53</v>
      </c>
      <c r="N73" s="17">
        <v>2.3255813953488372E-2</v>
      </c>
      <c r="O73" s="18">
        <v>0.20754716981132071</v>
      </c>
    </row>
    <row r="74" spans="2:15" ht="14.5" customHeight="1" thickBot="1">
      <c r="B74" s="52"/>
      <c r="C74" s="11" t="s">
        <v>60</v>
      </c>
      <c r="D74" s="12">
        <v>4</v>
      </c>
      <c r="E74" s="13">
        <v>1.1494252873563218E-2</v>
      </c>
      <c r="F74" s="12">
        <v>6</v>
      </c>
      <c r="G74" s="13">
        <v>2.2058823529411766E-2</v>
      </c>
      <c r="H74" s="14">
        <v>-0.33333333333333337</v>
      </c>
      <c r="I74" s="12">
        <v>5</v>
      </c>
      <c r="J74" s="14">
        <v>-0.19999999999999996</v>
      </c>
      <c r="K74" s="12">
        <v>51</v>
      </c>
      <c r="L74" s="13">
        <v>1.7189079878665317E-2</v>
      </c>
      <c r="M74" s="12">
        <v>44</v>
      </c>
      <c r="N74" s="13">
        <v>1.9306713470820535E-2</v>
      </c>
      <c r="O74" s="14">
        <v>0.15909090909090917</v>
      </c>
    </row>
    <row r="75" spans="2:15" ht="14.5" thickBot="1">
      <c r="B75" s="52"/>
      <c r="C75" s="55" t="s">
        <v>29</v>
      </c>
      <c r="D75" s="16">
        <v>28</v>
      </c>
      <c r="E75" s="17">
        <v>8.0459770114942514E-2</v>
      </c>
      <c r="F75" s="16">
        <v>22</v>
      </c>
      <c r="G75" s="17">
        <v>8.0882352941176475E-2</v>
      </c>
      <c r="H75" s="18">
        <v>0.27272727272727271</v>
      </c>
      <c r="I75" s="16">
        <v>11</v>
      </c>
      <c r="J75" s="18">
        <v>1.5454545454545454</v>
      </c>
      <c r="K75" s="16">
        <v>215</v>
      </c>
      <c r="L75" s="17">
        <v>7.2463768115942032E-2</v>
      </c>
      <c r="M75" s="16">
        <v>160</v>
      </c>
      <c r="N75" s="17">
        <v>7.020623080298373E-2</v>
      </c>
      <c r="O75" s="18">
        <v>0.34375</v>
      </c>
    </row>
    <row r="76" spans="2:15" ht="15" customHeight="1" thickBot="1">
      <c r="B76" s="19" t="s">
        <v>5</v>
      </c>
      <c r="C76" s="19" t="s">
        <v>30</v>
      </c>
      <c r="D76" s="20">
        <v>348</v>
      </c>
      <c r="E76" s="21">
        <v>1</v>
      </c>
      <c r="F76" s="20">
        <v>272</v>
      </c>
      <c r="G76" s="21">
        <v>1</v>
      </c>
      <c r="H76" s="22">
        <v>0.27941176470588225</v>
      </c>
      <c r="I76" s="20">
        <v>279</v>
      </c>
      <c r="J76" s="21">
        <v>-0.34868637110016421</v>
      </c>
      <c r="K76" s="20">
        <v>2967</v>
      </c>
      <c r="L76" s="21">
        <v>1.0000000000000009</v>
      </c>
      <c r="M76" s="20">
        <v>2279</v>
      </c>
      <c r="N76" s="21">
        <v>1.0000000000000002</v>
      </c>
      <c r="O76" s="22">
        <v>0.30188679245283012</v>
      </c>
    </row>
    <row r="77" spans="2:15" ht="14.5" thickBot="1">
      <c r="B77" s="51"/>
      <c r="C77" s="11" t="s">
        <v>10</v>
      </c>
      <c r="D77" s="12">
        <v>84</v>
      </c>
      <c r="E77" s="13">
        <v>0.16502946954813361</v>
      </c>
      <c r="F77" s="12">
        <v>121</v>
      </c>
      <c r="G77" s="13">
        <v>0.21841155234657039</v>
      </c>
      <c r="H77" s="14">
        <v>-0.30578512396694213</v>
      </c>
      <c r="I77" s="12">
        <v>68</v>
      </c>
      <c r="J77" s="14">
        <v>0.23529411764705888</v>
      </c>
      <c r="K77" s="12">
        <v>1075</v>
      </c>
      <c r="L77" s="13">
        <v>0.23113308965813803</v>
      </c>
      <c r="M77" s="12">
        <v>949</v>
      </c>
      <c r="N77" s="13">
        <v>0.21009519592649989</v>
      </c>
      <c r="O77" s="14">
        <v>0.13277133825079024</v>
      </c>
    </row>
    <row r="78" spans="2:15" ht="15" customHeight="1" thickBot="1">
      <c r="B78" s="52"/>
      <c r="C78" s="15" t="s">
        <v>4</v>
      </c>
      <c r="D78" s="16">
        <v>136</v>
      </c>
      <c r="E78" s="17">
        <v>0.26719056974459726</v>
      </c>
      <c r="F78" s="16">
        <v>116</v>
      </c>
      <c r="G78" s="17">
        <v>0.20938628158844766</v>
      </c>
      <c r="H78" s="18">
        <v>0.17241379310344818</v>
      </c>
      <c r="I78" s="16">
        <v>124</v>
      </c>
      <c r="J78" s="18">
        <v>9.6774193548387011E-2</v>
      </c>
      <c r="K78" s="16">
        <v>983</v>
      </c>
      <c r="L78" s="17">
        <v>0.21135239733390668</v>
      </c>
      <c r="M78" s="16">
        <v>905</v>
      </c>
      <c r="N78" s="17">
        <v>0.20035421740092982</v>
      </c>
      <c r="O78" s="18">
        <v>8.6187845303867361E-2</v>
      </c>
    </row>
    <row r="79" spans="2:15" ht="14.5" thickBot="1">
      <c r="B79" s="52"/>
      <c r="C79" s="11" t="s">
        <v>9</v>
      </c>
      <c r="D79" s="12">
        <v>80</v>
      </c>
      <c r="E79" s="13">
        <v>0.15717092337917485</v>
      </c>
      <c r="F79" s="12">
        <v>83</v>
      </c>
      <c r="G79" s="13">
        <v>0.14981949458483754</v>
      </c>
      <c r="H79" s="14">
        <v>-3.6144578313253017E-2</v>
      </c>
      <c r="I79" s="12">
        <v>86</v>
      </c>
      <c r="J79" s="14">
        <v>-6.9767441860465129E-2</v>
      </c>
      <c r="K79" s="12">
        <v>784</v>
      </c>
      <c r="L79" s="13">
        <v>0.16856589980649322</v>
      </c>
      <c r="M79" s="12">
        <v>801</v>
      </c>
      <c r="N79" s="13">
        <v>0.17733008634049147</v>
      </c>
      <c r="O79" s="14">
        <v>-2.1223470661672961E-2</v>
      </c>
    </row>
    <row r="80" spans="2:15" ht="15" customHeight="1" thickBot="1">
      <c r="B80" s="52"/>
      <c r="C80" s="53" t="s">
        <v>8</v>
      </c>
      <c r="D80" s="16">
        <v>79</v>
      </c>
      <c r="E80" s="17">
        <v>0.15520628683693516</v>
      </c>
      <c r="F80" s="16">
        <v>127</v>
      </c>
      <c r="G80" s="17">
        <v>0.2292418772563177</v>
      </c>
      <c r="H80" s="18">
        <v>-0.37795275590551181</v>
      </c>
      <c r="I80" s="16">
        <v>51</v>
      </c>
      <c r="J80" s="18">
        <v>0.5490196078431373</v>
      </c>
      <c r="K80" s="16">
        <v>715</v>
      </c>
      <c r="L80" s="17">
        <v>0.15373038056331972</v>
      </c>
      <c r="M80" s="16">
        <v>852</v>
      </c>
      <c r="N80" s="17">
        <v>0.1886207659951295</v>
      </c>
      <c r="O80" s="18">
        <v>-0.16079812206572774</v>
      </c>
    </row>
    <row r="81" spans="2:15" ht="14.5" thickBot="1">
      <c r="B81" s="52"/>
      <c r="C81" s="54" t="s">
        <v>3</v>
      </c>
      <c r="D81" s="12">
        <v>63</v>
      </c>
      <c r="E81" s="13">
        <v>0.1237721021611002</v>
      </c>
      <c r="F81" s="12">
        <v>71</v>
      </c>
      <c r="G81" s="13">
        <v>0.12815884476534295</v>
      </c>
      <c r="H81" s="14">
        <v>-0.11267605633802813</v>
      </c>
      <c r="I81" s="12">
        <v>49</v>
      </c>
      <c r="J81" s="14">
        <v>0.28571428571428581</v>
      </c>
      <c r="K81" s="12">
        <v>571</v>
      </c>
      <c r="L81" s="13">
        <v>0.12276929692539239</v>
      </c>
      <c r="M81" s="12">
        <v>514</v>
      </c>
      <c r="N81" s="13">
        <v>0.11379234004870489</v>
      </c>
      <c r="O81" s="14">
        <v>0.1108949416342413</v>
      </c>
    </row>
    <row r="82" spans="2:15" ht="15" customHeight="1" thickBot="1">
      <c r="B82" s="52"/>
      <c r="C82" s="55" t="s">
        <v>11</v>
      </c>
      <c r="D82" s="16">
        <v>44</v>
      </c>
      <c r="E82" s="17">
        <v>8.6444007858546168E-2</v>
      </c>
      <c r="F82" s="16">
        <v>25</v>
      </c>
      <c r="G82" s="17">
        <v>4.5126353790613721E-2</v>
      </c>
      <c r="H82" s="18">
        <v>0.76</v>
      </c>
      <c r="I82" s="16">
        <v>44</v>
      </c>
      <c r="J82" s="18">
        <v>0</v>
      </c>
      <c r="K82" s="16">
        <v>425</v>
      </c>
      <c r="L82" s="17">
        <v>9.1378198236938296E-2</v>
      </c>
      <c r="M82" s="16">
        <v>333</v>
      </c>
      <c r="N82" s="17">
        <v>7.3721496568518924E-2</v>
      </c>
      <c r="O82" s="18">
        <v>0.27627627627627627</v>
      </c>
    </row>
    <row r="83" spans="2:15" ht="15" customHeight="1" thickBot="1">
      <c r="B83" s="52"/>
      <c r="C83" s="11" t="s">
        <v>12</v>
      </c>
      <c r="D83" s="12">
        <v>11</v>
      </c>
      <c r="E83" s="13">
        <v>2.1611001964636542E-2</v>
      </c>
      <c r="F83" s="12">
        <v>9</v>
      </c>
      <c r="G83" s="13">
        <v>1.6245487364620937E-2</v>
      </c>
      <c r="H83" s="14">
        <v>0.22222222222222232</v>
      </c>
      <c r="I83" s="12">
        <v>2</v>
      </c>
      <c r="J83" s="14">
        <v>4.5</v>
      </c>
      <c r="K83" s="12">
        <v>57</v>
      </c>
      <c r="L83" s="13">
        <v>1.22554289400129E-2</v>
      </c>
      <c r="M83" s="12">
        <v>143</v>
      </c>
      <c r="N83" s="13">
        <v>3.1658180208102724E-2</v>
      </c>
      <c r="O83" s="14">
        <v>-0.60139860139860146</v>
      </c>
    </row>
    <row r="84" spans="2:15" ht="15" customHeight="1" thickBot="1">
      <c r="B84" s="52"/>
      <c r="C84" s="55" t="s">
        <v>29</v>
      </c>
      <c r="D84" s="16">
        <v>12</v>
      </c>
      <c r="E84" s="17">
        <v>2.3575638506876228E-2</v>
      </c>
      <c r="F84" s="16">
        <v>2</v>
      </c>
      <c r="G84" s="17">
        <v>3.6101083032490976E-3</v>
      </c>
      <c r="H84" s="18">
        <v>5</v>
      </c>
      <c r="I84" s="16">
        <v>6</v>
      </c>
      <c r="J84" s="18">
        <v>1</v>
      </c>
      <c r="K84" s="16">
        <v>41</v>
      </c>
      <c r="L84" s="17">
        <v>8.8153085357987535E-3</v>
      </c>
      <c r="M84" s="16">
        <v>20</v>
      </c>
      <c r="N84" s="17">
        <v>4.4277175116227583E-3</v>
      </c>
      <c r="O84" s="18">
        <v>1.0499999999999998</v>
      </c>
    </row>
    <row r="85" spans="2:15" ht="15" customHeight="1" thickBot="1">
      <c r="B85" s="19" t="s">
        <v>6</v>
      </c>
      <c r="C85" s="19" t="s">
        <v>30</v>
      </c>
      <c r="D85" s="20">
        <v>509</v>
      </c>
      <c r="E85" s="21">
        <v>1</v>
      </c>
      <c r="F85" s="20">
        <v>554</v>
      </c>
      <c r="G85" s="21">
        <v>1</v>
      </c>
      <c r="H85" s="22">
        <v>-8.1227436823104737E-2</v>
      </c>
      <c r="I85" s="20">
        <v>430</v>
      </c>
      <c r="J85" s="21">
        <v>0.1837209302325582</v>
      </c>
      <c r="K85" s="20">
        <v>4651</v>
      </c>
      <c r="L85" s="21">
        <v>1</v>
      </c>
      <c r="M85" s="20">
        <v>4517</v>
      </c>
      <c r="N85" s="21">
        <v>1</v>
      </c>
      <c r="O85" s="22">
        <v>2.9665707327872548E-2</v>
      </c>
    </row>
    <row r="86" spans="2:15" ht="14.5" thickBot="1">
      <c r="B86" s="19" t="s">
        <v>44</v>
      </c>
      <c r="C86" s="19" t="s">
        <v>30</v>
      </c>
      <c r="D86" s="20">
        <v>1</v>
      </c>
      <c r="E86" s="21">
        <v>1</v>
      </c>
      <c r="F86" s="20">
        <v>1</v>
      </c>
      <c r="G86" s="21">
        <v>1</v>
      </c>
      <c r="H86" s="22">
        <v>0</v>
      </c>
      <c r="I86" s="20">
        <v>0</v>
      </c>
      <c r="J86" s="21"/>
      <c r="K86" s="20">
        <v>8</v>
      </c>
      <c r="L86" s="21">
        <v>1</v>
      </c>
      <c r="M86" s="20">
        <v>3</v>
      </c>
      <c r="N86" s="21">
        <v>1</v>
      </c>
      <c r="O86" s="22">
        <v>1.6666666666666665</v>
      </c>
    </row>
    <row r="87" spans="2:15" ht="15" customHeight="1" thickBot="1">
      <c r="B87" s="94"/>
      <c r="C87" s="95" t="s">
        <v>30</v>
      </c>
      <c r="D87" s="23">
        <v>858</v>
      </c>
      <c r="E87" s="24">
        <v>1</v>
      </c>
      <c r="F87" s="23">
        <v>827</v>
      </c>
      <c r="G87" s="24">
        <v>1</v>
      </c>
      <c r="H87" s="25">
        <v>3.7484885126964906E-2</v>
      </c>
      <c r="I87" s="23">
        <v>777</v>
      </c>
      <c r="J87" s="25">
        <v>0.10424710424710426</v>
      </c>
      <c r="K87" s="23">
        <v>7626</v>
      </c>
      <c r="L87" s="24">
        <v>1</v>
      </c>
      <c r="M87" s="23">
        <v>6799</v>
      </c>
      <c r="N87" s="24">
        <v>1</v>
      </c>
      <c r="O87" s="25">
        <v>0.1216355346374467</v>
      </c>
    </row>
    <row r="88" spans="2:15">
      <c r="B88" s="58" t="s">
        <v>39</v>
      </c>
      <c r="C88" s="28"/>
      <c r="D88" s="28"/>
      <c r="E88" s="28"/>
      <c r="F88" s="28"/>
      <c r="G88" s="28"/>
      <c r="H88" s="28"/>
      <c r="I88" s="74"/>
      <c r="J88" s="28"/>
    </row>
    <row r="90" spans="2:15">
      <c r="I90" s="73"/>
    </row>
  </sheetData>
  <mergeCells count="73">
    <mergeCell ref="B2:O2"/>
    <mergeCell ref="B3:O3"/>
    <mergeCell ref="B34:O34"/>
    <mergeCell ref="B35:O35"/>
    <mergeCell ref="O66:O67"/>
    <mergeCell ref="K36:O36"/>
    <mergeCell ref="K38:L39"/>
    <mergeCell ref="M38:N39"/>
    <mergeCell ref="O38:O39"/>
    <mergeCell ref="O42:O43"/>
    <mergeCell ref="K62:O62"/>
    <mergeCell ref="K63:O63"/>
    <mergeCell ref="K64:L65"/>
    <mergeCell ref="M64:N65"/>
    <mergeCell ref="O64:O65"/>
    <mergeCell ref="O8:O9"/>
    <mergeCell ref="K37:O37"/>
    <mergeCell ref="O40:O41"/>
    <mergeCell ref="K4:O4"/>
    <mergeCell ref="K5:O5"/>
    <mergeCell ref="K6:L7"/>
    <mergeCell ref="M6:N7"/>
    <mergeCell ref="O6:O7"/>
    <mergeCell ref="B30:C30"/>
    <mergeCell ref="I6:I7"/>
    <mergeCell ref="J6:J7"/>
    <mergeCell ref="C7:C9"/>
    <mergeCell ref="D6:E7"/>
    <mergeCell ref="H8:H9"/>
    <mergeCell ref="J8:J9"/>
    <mergeCell ref="B4:B6"/>
    <mergeCell ref="C4:C6"/>
    <mergeCell ref="H6:H7"/>
    <mergeCell ref="D4:H4"/>
    <mergeCell ref="I4:J4"/>
    <mergeCell ref="B7:B9"/>
    <mergeCell ref="I5:J5"/>
    <mergeCell ref="F6:G7"/>
    <mergeCell ref="D5:H5"/>
    <mergeCell ref="D37:H37"/>
    <mergeCell ref="I37:J37"/>
    <mergeCell ref="B39:B41"/>
    <mergeCell ref="C39:C41"/>
    <mergeCell ref="H38:H39"/>
    <mergeCell ref="I38:I39"/>
    <mergeCell ref="J38:J39"/>
    <mergeCell ref="B36:B38"/>
    <mergeCell ref="C36:C38"/>
    <mergeCell ref="D36:H36"/>
    <mergeCell ref="I36:J36"/>
    <mergeCell ref="B57:C57"/>
    <mergeCell ref="B60:O60"/>
    <mergeCell ref="D38:E39"/>
    <mergeCell ref="F38:G39"/>
    <mergeCell ref="B62:B64"/>
    <mergeCell ref="C62:C64"/>
    <mergeCell ref="D62:H62"/>
    <mergeCell ref="H40:H41"/>
    <mergeCell ref="J40:J41"/>
    <mergeCell ref="I62:J62"/>
    <mergeCell ref="D63:H63"/>
    <mergeCell ref="I63:J63"/>
    <mergeCell ref="B61:O61"/>
    <mergeCell ref="B87:C87"/>
    <mergeCell ref="B65:B67"/>
    <mergeCell ref="C65:C67"/>
    <mergeCell ref="H66:H67"/>
    <mergeCell ref="J66:J67"/>
    <mergeCell ref="F64:G65"/>
    <mergeCell ref="H64:H65"/>
    <mergeCell ref="I64:I65"/>
    <mergeCell ref="J64:J65"/>
    <mergeCell ref="D64:E65"/>
  </mergeCells>
  <phoneticPr fontId="4" type="noConversion"/>
  <conditionalFormatting sqref="D42:J43">
    <cfRule type="cellIs" dxfId="60" priority="42" operator="equal">
      <formula>0</formula>
    </cfRule>
  </conditionalFormatting>
  <conditionalFormatting sqref="D10:O17">
    <cfRule type="cellIs" dxfId="59" priority="8" operator="equal">
      <formula>0</formula>
    </cfRule>
  </conditionalFormatting>
  <conditionalFormatting sqref="D19:O27">
    <cfRule type="cellIs" dxfId="58" priority="10" operator="equal">
      <formula>0</formula>
    </cfRule>
  </conditionalFormatting>
  <conditionalFormatting sqref="D44:O44">
    <cfRule type="cellIs" dxfId="57" priority="1" operator="equal">
      <formula>0</formula>
    </cfRule>
  </conditionalFormatting>
  <conditionalFormatting sqref="D46:O54">
    <cfRule type="cellIs" dxfId="56" priority="7" operator="equal">
      <formula>0</formula>
    </cfRule>
  </conditionalFormatting>
  <conditionalFormatting sqref="D68:O75">
    <cfRule type="cellIs" dxfId="55" priority="5" operator="equal">
      <formula>0</formula>
    </cfRule>
  </conditionalFormatting>
  <conditionalFormatting sqref="D77:O84">
    <cfRule type="cellIs" dxfId="54" priority="4" operator="equal">
      <formula>0</formula>
    </cfRule>
  </conditionalFormatting>
  <conditionalFormatting sqref="H42:H56">
    <cfRule type="cellIs" dxfId="53" priority="29" operator="lessThan">
      <formula>0</formula>
    </cfRule>
  </conditionalFormatting>
  <conditionalFormatting sqref="H68:H86">
    <cfRule type="cellIs" dxfId="52" priority="11" operator="lessThan">
      <formula>0</formula>
    </cfRule>
  </conditionalFormatting>
  <conditionalFormatting sqref="J10:J17 H10:H29">
    <cfRule type="cellIs" dxfId="51" priority="51" operator="lessThan">
      <formula>0</formula>
    </cfRule>
  </conditionalFormatting>
  <conditionalFormatting sqref="J19:J27">
    <cfRule type="cellIs" dxfId="50" priority="56" operator="lessThan">
      <formula>0</formula>
    </cfRule>
  </conditionalFormatting>
  <conditionalFormatting sqref="J42:J44">
    <cfRule type="cellIs" dxfId="49" priority="2" operator="lessThan">
      <formula>0</formula>
    </cfRule>
  </conditionalFormatting>
  <conditionalFormatting sqref="J46:J54">
    <cfRule type="cellIs" dxfId="48" priority="35" operator="lessThan">
      <formula>0</formula>
    </cfRule>
  </conditionalFormatting>
  <conditionalFormatting sqref="J68:J75">
    <cfRule type="cellIs" dxfId="47" priority="23" operator="lessThan">
      <formula>0</formula>
    </cfRule>
  </conditionalFormatting>
  <conditionalFormatting sqref="J77:J84">
    <cfRule type="cellIs" dxfId="46" priority="17" operator="lessThan">
      <formula>0</formula>
    </cfRule>
  </conditionalFormatting>
  <conditionalFormatting sqref="O10:O29">
    <cfRule type="cellIs" dxfId="45" priority="9" operator="lessThan">
      <formula>0</formula>
    </cfRule>
  </conditionalFormatting>
  <conditionalFormatting sqref="O44:O56">
    <cfRule type="cellIs" dxfId="44" priority="6" operator="lessThan">
      <formula>0</formula>
    </cfRule>
  </conditionalFormatting>
  <conditionalFormatting sqref="O68:O86">
    <cfRule type="cellIs" dxfId="43" priority="3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1" orientation="landscape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O79"/>
  <sheetViews>
    <sheetView showGridLines="0" zoomScale="90" zoomScaleNormal="90" workbookViewId="0"/>
  </sheetViews>
  <sheetFormatPr defaultColWidth="9.1796875" defaultRowHeight="14"/>
  <cols>
    <col min="1" max="1" width="1.1796875" style="35" customWidth="1"/>
    <col min="2" max="2" width="15.453125" style="35" bestFit="1" customWidth="1"/>
    <col min="3" max="3" width="18.54296875" style="35" customWidth="1"/>
    <col min="4" max="9" width="9" style="35" customWidth="1"/>
    <col min="10" max="10" width="11.81640625" style="35" customWidth="1"/>
    <col min="11" max="14" width="9.1796875" style="35"/>
    <col min="15" max="15" width="11.1796875" style="35" customWidth="1"/>
    <col min="16" max="16384" width="9.1796875" style="35"/>
  </cols>
  <sheetData>
    <row r="1" spans="2:15">
      <c r="B1" s="35" t="s">
        <v>7</v>
      </c>
      <c r="E1" s="36"/>
      <c r="O1" s="37">
        <v>46330</v>
      </c>
    </row>
    <row r="2" spans="2:15">
      <c r="B2" s="102" t="s">
        <v>19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</row>
    <row r="3" spans="2:15" ht="15" customHeight="1" thickBot="1">
      <c r="B3" s="103" t="s">
        <v>20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</row>
    <row r="4" spans="2:15" ht="14.5" customHeight="1">
      <c r="B4" s="87" t="s">
        <v>21</v>
      </c>
      <c r="C4" s="89" t="s">
        <v>1</v>
      </c>
      <c r="D4" s="91" t="s">
        <v>117</v>
      </c>
      <c r="E4" s="92"/>
      <c r="F4" s="92"/>
      <c r="G4" s="92"/>
      <c r="H4" s="93"/>
      <c r="I4" s="110" t="s">
        <v>97</v>
      </c>
      <c r="J4" s="93"/>
      <c r="K4" s="110" t="s">
        <v>119</v>
      </c>
      <c r="L4" s="92"/>
      <c r="M4" s="92"/>
      <c r="N4" s="92"/>
      <c r="O4" s="111"/>
    </row>
    <row r="5" spans="2:15" ht="14.5" customHeight="1" thickBot="1">
      <c r="B5" s="88"/>
      <c r="C5" s="90"/>
      <c r="D5" s="115" t="s">
        <v>118</v>
      </c>
      <c r="E5" s="113"/>
      <c r="F5" s="113"/>
      <c r="G5" s="113"/>
      <c r="H5" s="116"/>
      <c r="I5" s="112" t="s">
        <v>98</v>
      </c>
      <c r="J5" s="116"/>
      <c r="K5" s="112" t="s">
        <v>120</v>
      </c>
      <c r="L5" s="113"/>
      <c r="M5" s="113"/>
      <c r="N5" s="113"/>
      <c r="O5" s="114"/>
    </row>
    <row r="6" spans="2:15" ht="14.5" customHeight="1">
      <c r="B6" s="88"/>
      <c r="C6" s="90"/>
      <c r="D6" s="83">
        <v>2026</v>
      </c>
      <c r="E6" s="84"/>
      <c r="F6" s="83">
        <v>2025</v>
      </c>
      <c r="G6" s="84"/>
      <c r="H6" s="106" t="s">
        <v>22</v>
      </c>
      <c r="I6" s="108">
        <v>2026</v>
      </c>
      <c r="J6" s="108" t="s">
        <v>121</v>
      </c>
      <c r="K6" s="83">
        <v>2026</v>
      </c>
      <c r="L6" s="84"/>
      <c r="M6" s="83">
        <v>2025</v>
      </c>
      <c r="N6" s="84"/>
      <c r="O6" s="106" t="s">
        <v>22</v>
      </c>
    </row>
    <row r="7" spans="2:15" ht="15" customHeight="1" thickBot="1">
      <c r="B7" s="98" t="s">
        <v>21</v>
      </c>
      <c r="C7" s="100" t="s">
        <v>24</v>
      </c>
      <c r="D7" s="85"/>
      <c r="E7" s="86"/>
      <c r="F7" s="85"/>
      <c r="G7" s="86"/>
      <c r="H7" s="107"/>
      <c r="I7" s="109"/>
      <c r="J7" s="109"/>
      <c r="K7" s="85"/>
      <c r="L7" s="86"/>
      <c r="M7" s="85"/>
      <c r="N7" s="86"/>
      <c r="O7" s="107"/>
    </row>
    <row r="8" spans="2:15" ht="15" customHeight="1">
      <c r="B8" s="98"/>
      <c r="C8" s="100"/>
      <c r="D8" s="4" t="s">
        <v>25</v>
      </c>
      <c r="E8" s="5" t="s">
        <v>2</v>
      </c>
      <c r="F8" s="4" t="s">
        <v>25</v>
      </c>
      <c r="G8" s="5" t="s">
        <v>2</v>
      </c>
      <c r="H8" s="104" t="s">
        <v>26</v>
      </c>
      <c r="I8" s="6" t="s">
        <v>25</v>
      </c>
      <c r="J8" s="117" t="s">
        <v>99</v>
      </c>
      <c r="K8" s="4" t="s">
        <v>25</v>
      </c>
      <c r="L8" s="5" t="s">
        <v>2</v>
      </c>
      <c r="M8" s="4" t="s">
        <v>25</v>
      </c>
      <c r="N8" s="5" t="s">
        <v>2</v>
      </c>
      <c r="O8" s="104" t="s">
        <v>26</v>
      </c>
    </row>
    <row r="9" spans="2:15" ht="15" customHeight="1" thickBot="1">
      <c r="B9" s="99"/>
      <c r="C9" s="101"/>
      <c r="D9" s="7" t="s">
        <v>27</v>
      </c>
      <c r="E9" s="8" t="s">
        <v>28</v>
      </c>
      <c r="F9" s="7" t="s">
        <v>27</v>
      </c>
      <c r="G9" s="8" t="s">
        <v>28</v>
      </c>
      <c r="H9" s="105"/>
      <c r="I9" s="9" t="s">
        <v>27</v>
      </c>
      <c r="J9" s="118"/>
      <c r="K9" s="7" t="s">
        <v>27</v>
      </c>
      <c r="L9" s="8" t="s">
        <v>28</v>
      </c>
      <c r="M9" s="7" t="s">
        <v>27</v>
      </c>
      <c r="N9" s="8" t="s">
        <v>28</v>
      </c>
      <c r="O9" s="105"/>
    </row>
    <row r="10" spans="2:15" ht="14.5" thickBot="1">
      <c r="B10" s="51"/>
      <c r="C10" s="11" t="s">
        <v>9</v>
      </c>
      <c r="D10" s="12">
        <v>37</v>
      </c>
      <c r="E10" s="13">
        <v>0.4567901234567901</v>
      </c>
      <c r="F10" s="12">
        <v>20</v>
      </c>
      <c r="G10" s="13">
        <v>0.38461538461538464</v>
      </c>
      <c r="H10" s="14">
        <v>0.85000000000000009</v>
      </c>
      <c r="I10" s="12">
        <v>47</v>
      </c>
      <c r="J10" s="14">
        <v>-0.21276595744680848</v>
      </c>
      <c r="K10" s="12">
        <v>265</v>
      </c>
      <c r="L10" s="13">
        <v>0.44688026981450252</v>
      </c>
      <c r="M10" s="12">
        <v>175</v>
      </c>
      <c r="N10" s="13">
        <v>0.38126361655773422</v>
      </c>
      <c r="O10" s="14">
        <v>0.51428571428571423</v>
      </c>
    </row>
    <row r="11" spans="2:15" ht="14.5" thickBot="1">
      <c r="B11" s="52"/>
      <c r="C11" s="15" t="s">
        <v>12</v>
      </c>
      <c r="D11" s="16">
        <v>11</v>
      </c>
      <c r="E11" s="17">
        <v>0.13580246913580246</v>
      </c>
      <c r="F11" s="16">
        <v>4</v>
      </c>
      <c r="G11" s="17">
        <v>7.6923076923076927E-2</v>
      </c>
      <c r="H11" s="18">
        <v>1.75</v>
      </c>
      <c r="I11" s="16">
        <v>5</v>
      </c>
      <c r="J11" s="18">
        <v>1.2000000000000002</v>
      </c>
      <c r="K11" s="16">
        <v>64</v>
      </c>
      <c r="L11" s="17">
        <v>0.10792580101180438</v>
      </c>
      <c r="M11" s="16">
        <v>67</v>
      </c>
      <c r="N11" s="17">
        <v>0.14596949891067537</v>
      </c>
      <c r="O11" s="18">
        <v>-4.4776119402985093E-2</v>
      </c>
    </row>
    <row r="12" spans="2:15" ht="14.5" thickBot="1">
      <c r="B12" s="52"/>
      <c r="C12" s="11" t="s">
        <v>60</v>
      </c>
      <c r="D12" s="12">
        <v>4</v>
      </c>
      <c r="E12" s="13">
        <v>4.9382716049382713E-2</v>
      </c>
      <c r="F12" s="12">
        <v>6</v>
      </c>
      <c r="G12" s="13">
        <v>0.11538461538461539</v>
      </c>
      <c r="H12" s="14">
        <v>-0.33333333333333337</v>
      </c>
      <c r="I12" s="12">
        <v>5</v>
      </c>
      <c r="J12" s="14">
        <v>-0.19999999999999996</v>
      </c>
      <c r="K12" s="12">
        <v>51</v>
      </c>
      <c r="L12" s="13">
        <v>8.6003372681281623E-2</v>
      </c>
      <c r="M12" s="12">
        <v>42</v>
      </c>
      <c r="N12" s="13">
        <v>9.1503267973856203E-2</v>
      </c>
      <c r="O12" s="14">
        <v>0.21428571428571419</v>
      </c>
    </row>
    <row r="13" spans="2:15" ht="14.5" thickBot="1">
      <c r="B13" s="52"/>
      <c r="C13" s="53" t="s">
        <v>17</v>
      </c>
      <c r="D13" s="16">
        <v>16</v>
      </c>
      <c r="E13" s="17">
        <v>0.19753086419753085</v>
      </c>
      <c r="F13" s="16">
        <v>6</v>
      </c>
      <c r="G13" s="17">
        <v>0.11538461538461539</v>
      </c>
      <c r="H13" s="18">
        <v>1.6666666666666665</v>
      </c>
      <c r="I13" s="16">
        <v>5</v>
      </c>
      <c r="J13" s="18">
        <v>2.2000000000000002</v>
      </c>
      <c r="K13" s="16">
        <v>39</v>
      </c>
      <c r="L13" s="17">
        <v>6.5767284991568295E-2</v>
      </c>
      <c r="M13" s="16">
        <v>22</v>
      </c>
      <c r="N13" s="17">
        <v>4.793028322440087E-2</v>
      </c>
      <c r="O13" s="18">
        <v>0.77272727272727271</v>
      </c>
    </row>
    <row r="14" spans="2:15" ht="14.5" thickBot="1">
      <c r="B14" s="52"/>
      <c r="C14" s="54" t="s">
        <v>11</v>
      </c>
      <c r="D14" s="12">
        <v>3</v>
      </c>
      <c r="E14" s="13">
        <v>3.7037037037037035E-2</v>
      </c>
      <c r="F14" s="12">
        <v>3</v>
      </c>
      <c r="G14" s="13">
        <v>5.7692307692307696E-2</v>
      </c>
      <c r="H14" s="14">
        <v>0</v>
      </c>
      <c r="I14" s="12">
        <v>4</v>
      </c>
      <c r="J14" s="14">
        <v>-0.25</v>
      </c>
      <c r="K14" s="12">
        <v>31</v>
      </c>
      <c r="L14" s="13">
        <v>5.2276559865092748E-2</v>
      </c>
      <c r="M14" s="12">
        <v>18</v>
      </c>
      <c r="N14" s="13">
        <v>3.9215686274509803E-2</v>
      </c>
      <c r="O14" s="14">
        <v>0.72222222222222232</v>
      </c>
    </row>
    <row r="15" spans="2:15" ht="14.5" thickBot="1">
      <c r="B15" s="52"/>
      <c r="C15" s="55" t="s">
        <v>16</v>
      </c>
      <c r="D15" s="16">
        <v>3</v>
      </c>
      <c r="E15" s="17">
        <v>3.7037037037037035E-2</v>
      </c>
      <c r="F15" s="16">
        <v>1</v>
      </c>
      <c r="G15" s="17">
        <v>1.9230769230769232E-2</v>
      </c>
      <c r="H15" s="18">
        <v>2</v>
      </c>
      <c r="I15" s="16">
        <v>0</v>
      </c>
      <c r="J15" s="18"/>
      <c r="K15" s="16">
        <v>28</v>
      </c>
      <c r="L15" s="17">
        <v>4.7217537942664416E-2</v>
      </c>
      <c r="M15" s="16">
        <v>23</v>
      </c>
      <c r="N15" s="17">
        <v>5.0108932461873638E-2</v>
      </c>
      <c r="O15" s="18">
        <v>0.21739130434782616</v>
      </c>
    </row>
    <row r="16" spans="2:15" ht="14.5" thickBot="1">
      <c r="B16" s="52"/>
      <c r="C16" s="11" t="s">
        <v>72</v>
      </c>
      <c r="D16" s="12">
        <v>0</v>
      </c>
      <c r="E16" s="13">
        <v>0</v>
      </c>
      <c r="F16" s="12">
        <v>0</v>
      </c>
      <c r="G16" s="13">
        <v>0</v>
      </c>
      <c r="H16" s="14"/>
      <c r="I16" s="12">
        <v>0</v>
      </c>
      <c r="J16" s="14"/>
      <c r="K16" s="12">
        <v>17</v>
      </c>
      <c r="L16" s="13">
        <v>2.866779089376054E-2</v>
      </c>
      <c r="M16" s="12">
        <v>8</v>
      </c>
      <c r="N16" s="13">
        <v>1.7429193899782137E-2</v>
      </c>
      <c r="O16" s="14">
        <v>1.125</v>
      </c>
    </row>
    <row r="17" spans="2:15" ht="14.5" thickBot="1">
      <c r="B17" s="52"/>
      <c r="C17" s="55" t="s">
        <v>29</v>
      </c>
      <c r="D17" s="16">
        <v>7</v>
      </c>
      <c r="E17" s="17">
        <v>8.6419753086419748E-2</v>
      </c>
      <c r="F17" s="16">
        <v>12</v>
      </c>
      <c r="G17" s="17">
        <v>0.23076923076923078</v>
      </c>
      <c r="H17" s="18">
        <v>-0.41666666666666663</v>
      </c>
      <c r="I17" s="16">
        <v>4</v>
      </c>
      <c r="J17" s="18">
        <v>5.7142857142857141E-2</v>
      </c>
      <c r="K17" s="16">
        <v>98</v>
      </c>
      <c r="L17" s="17">
        <v>0.16526138279932545</v>
      </c>
      <c r="M17" s="16">
        <v>104</v>
      </c>
      <c r="N17" s="17">
        <v>0.22657952069716775</v>
      </c>
      <c r="O17" s="18">
        <v>-5.7692307692307709E-2</v>
      </c>
    </row>
    <row r="18" spans="2:15" ht="14.5" thickBot="1">
      <c r="B18" s="19" t="s">
        <v>33</v>
      </c>
      <c r="C18" s="19" t="s">
        <v>30</v>
      </c>
      <c r="D18" s="20">
        <v>81</v>
      </c>
      <c r="E18" s="21">
        <v>1</v>
      </c>
      <c r="F18" s="20">
        <v>52</v>
      </c>
      <c r="G18" s="21">
        <v>1</v>
      </c>
      <c r="H18" s="22">
        <v>0.55769230769230771</v>
      </c>
      <c r="I18" s="20">
        <v>70</v>
      </c>
      <c r="J18" s="21">
        <v>0.15714285714285725</v>
      </c>
      <c r="K18" s="20">
        <v>593</v>
      </c>
      <c r="L18" s="21">
        <v>1</v>
      </c>
      <c r="M18" s="20">
        <v>459</v>
      </c>
      <c r="N18" s="21">
        <v>1</v>
      </c>
      <c r="O18" s="22">
        <v>0.29193899782135069</v>
      </c>
    </row>
    <row r="19" spans="2:15" ht="14.5" thickBot="1">
      <c r="B19" s="51"/>
      <c r="C19" s="11" t="s">
        <v>8</v>
      </c>
      <c r="D19" s="12">
        <v>680</v>
      </c>
      <c r="E19" s="13">
        <v>0.18763796909492272</v>
      </c>
      <c r="F19" s="12">
        <v>633</v>
      </c>
      <c r="G19" s="13">
        <v>0.20197830248883217</v>
      </c>
      <c r="H19" s="14">
        <v>7.4249605055292323E-2</v>
      </c>
      <c r="I19" s="12">
        <v>585</v>
      </c>
      <c r="J19" s="14">
        <v>0.16239316239316248</v>
      </c>
      <c r="K19" s="12">
        <v>5615</v>
      </c>
      <c r="L19" s="13">
        <v>0.19176912568306012</v>
      </c>
      <c r="M19" s="12">
        <v>5058</v>
      </c>
      <c r="N19" s="13">
        <v>0.20696427840746348</v>
      </c>
      <c r="O19" s="14">
        <v>0.11012257809410841</v>
      </c>
    </row>
    <row r="20" spans="2:15" ht="14.5" thickBot="1">
      <c r="B20" s="52"/>
      <c r="C20" s="15" t="s">
        <v>9</v>
      </c>
      <c r="D20" s="16">
        <v>593</v>
      </c>
      <c r="E20" s="17">
        <v>0.16363134657836645</v>
      </c>
      <c r="F20" s="16">
        <v>483</v>
      </c>
      <c r="G20" s="17">
        <v>0.15411614550095723</v>
      </c>
      <c r="H20" s="18">
        <v>0.22774327122153215</v>
      </c>
      <c r="I20" s="16">
        <v>506</v>
      </c>
      <c r="J20" s="18">
        <v>0.17193675889328053</v>
      </c>
      <c r="K20" s="16">
        <v>4983</v>
      </c>
      <c r="L20" s="17">
        <v>0.17018442622950819</v>
      </c>
      <c r="M20" s="16">
        <v>3269</v>
      </c>
      <c r="N20" s="17">
        <v>0.13376161054052949</v>
      </c>
      <c r="O20" s="18">
        <v>0.52431936371979204</v>
      </c>
    </row>
    <row r="21" spans="2:15" ht="14.5" thickBot="1">
      <c r="B21" s="52"/>
      <c r="C21" s="11" t="s">
        <v>10</v>
      </c>
      <c r="D21" s="12">
        <v>642</v>
      </c>
      <c r="E21" s="13">
        <v>0.17715231788079469</v>
      </c>
      <c r="F21" s="12">
        <v>647</v>
      </c>
      <c r="G21" s="13">
        <v>0.20644543714103383</v>
      </c>
      <c r="H21" s="14">
        <v>-7.7279752704790816E-3</v>
      </c>
      <c r="I21" s="12">
        <v>445</v>
      </c>
      <c r="J21" s="14">
        <v>0.44269662921348307</v>
      </c>
      <c r="K21" s="12">
        <v>4982</v>
      </c>
      <c r="L21" s="13">
        <v>0.17015027322404372</v>
      </c>
      <c r="M21" s="12">
        <v>4933</v>
      </c>
      <c r="N21" s="13">
        <v>0.20184950284381523</v>
      </c>
      <c r="O21" s="14">
        <v>9.9331035880803054E-3</v>
      </c>
    </row>
    <row r="22" spans="2:15" ht="14.5" thickBot="1">
      <c r="B22" s="52"/>
      <c r="C22" s="53" t="s">
        <v>4</v>
      </c>
      <c r="D22" s="16">
        <v>669</v>
      </c>
      <c r="E22" s="17">
        <v>0.18460264900662252</v>
      </c>
      <c r="F22" s="16">
        <v>537</v>
      </c>
      <c r="G22" s="17">
        <v>0.1713465220165922</v>
      </c>
      <c r="H22" s="18">
        <v>0.24581005586592175</v>
      </c>
      <c r="I22" s="16">
        <v>608</v>
      </c>
      <c r="J22" s="18">
        <v>0.10032894736842102</v>
      </c>
      <c r="K22" s="16">
        <v>4765</v>
      </c>
      <c r="L22" s="17">
        <v>0.16273907103825136</v>
      </c>
      <c r="M22" s="16">
        <v>3886</v>
      </c>
      <c r="N22" s="17">
        <v>0.15900814272269734</v>
      </c>
      <c r="O22" s="18">
        <v>0.22619660319094193</v>
      </c>
    </row>
    <row r="23" spans="2:15" ht="14.5" thickBot="1">
      <c r="B23" s="52"/>
      <c r="C23" s="54" t="s">
        <v>3</v>
      </c>
      <c r="D23" s="12">
        <v>508</v>
      </c>
      <c r="E23" s="13">
        <v>0.1401766004415011</v>
      </c>
      <c r="F23" s="12">
        <v>476</v>
      </c>
      <c r="G23" s="13">
        <v>0.15188257817485643</v>
      </c>
      <c r="H23" s="14">
        <v>6.7226890756302504E-2</v>
      </c>
      <c r="I23" s="12">
        <v>476</v>
      </c>
      <c r="J23" s="14">
        <v>6.7226890756302504E-2</v>
      </c>
      <c r="K23" s="12">
        <v>4671</v>
      </c>
      <c r="L23" s="13">
        <v>0.15952868852459015</v>
      </c>
      <c r="M23" s="12">
        <v>3796</v>
      </c>
      <c r="N23" s="13">
        <v>0.15532550431687059</v>
      </c>
      <c r="O23" s="14">
        <v>0.23050579557428863</v>
      </c>
    </row>
    <row r="24" spans="2:15" ht="14.5" thickBot="1">
      <c r="B24" s="52"/>
      <c r="C24" s="55" t="s">
        <v>12</v>
      </c>
      <c r="D24" s="16">
        <v>282</v>
      </c>
      <c r="E24" s="17">
        <v>7.7814569536423836E-2</v>
      </c>
      <c r="F24" s="16">
        <v>148</v>
      </c>
      <c r="G24" s="17">
        <v>4.7223994894703254E-2</v>
      </c>
      <c r="H24" s="18">
        <v>0.90540540540540548</v>
      </c>
      <c r="I24" s="16">
        <v>231</v>
      </c>
      <c r="J24" s="18">
        <v>0.22077922077922074</v>
      </c>
      <c r="K24" s="16">
        <v>1990</v>
      </c>
      <c r="L24" s="17">
        <v>6.7964480874316946E-2</v>
      </c>
      <c r="M24" s="16">
        <v>1519</v>
      </c>
      <c r="N24" s="17">
        <v>6.2154752649453741E-2</v>
      </c>
      <c r="O24" s="18">
        <v>0.31007241606319957</v>
      </c>
    </row>
    <row r="25" spans="2:15" ht="14.5" thickBot="1">
      <c r="B25" s="52"/>
      <c r="C25" s="11" t="s">
        <v>11</v>
      </c>
      <c r="D25" s="12">
        <v>210</v>
      </c>
      <c r="E25" s="13">
        <v>5.7947019867549666E-2</v>
      </c>
      <c r="F25" s="12">
        <v>158</v>
      </c>
      <c r="G25" s="13">
        <v>5.0414805360561581E-2</v>
      </c>
      <c r="H25" s="14">
        <v>0.32911392405063289</v>
      </c>
      <c r="I25" s="12">
        <v>130</v>
      </c>
      <c r="J25" s="14">
        <v>0.61538461538461542</v>
      </c>
      <c r="K25" s="12">
        <v>1949</v>
      </c>
      <c r="L25" s="13">
        <v>6.6564207650273224E-2</v>
      </c>
      <c r="M25" s="12">
        <v>1548</v>
      </c>
      <c r="N25" s="13">
        <v>6.3341380580220139E-2</v>
      </c>
      <c r="O25" s="14">
        <v>0.25904392764857875</v>
      </c>
    </row>
    <row r="26" spans="2:15" ht="14.5" thickBot="1">
      <c r="B26" s="52"/>
      <c r="C26" s="55" t="s">
        <v>54</v>
      </c>
      <c r="D26" s="16">
        <v>30</v>
      </c>
      <c r="E26" s="17">
        <v>8.2781456953642391E-3</v>
      </c>
      <c r="F26" s="16">
        <v>38</v>
      </c>
      <c r="G26" s="17">
        <v>1.2125079770261647E-2</v>
      </c>
      <c r="H26" s="18">
        <v>-0.21052631578947367</v>
      </c>
      <c r="I26" s="16">
        <v>25</v>
      </c>
      <c r="J26" s="18">
        <v>0.19999999999999996</v>
      </c>
      <c r="K26" s="16">
        <v>208</v>
      </c>
      <c r="L26" s="17">
        <v>7.1038251366120223E-3</v>
      </c>
      <c r="M26" s="16">
        <v>266</v>
      </c>
      <c r="N26" s="17">
        <v>1.0884242399443512E-2</v>
      </c>
      <c r="O26" s="18">
        <v>-0.21804511278195493</v>
      </c>
    </row>
    <row r="27" spans="2:15" ht="14.5" thickBot="1">
      <c r="B27" s="56"/>
      <c r="C27" s="11" t="s">
        <v>29</v>
      </c>
      <c r="D27" s="12">
        <f>+D28-SUM(D19:D26)</f>
        <v>10</v>
      </c>
      <c r="E27" s="13">
        <f>+E28-SUM(E19:E26)</f>
        <v>2.7593818984547047E-3</v>
      </c>
      <c r="F27" s="12">
        <f>+F28-SUM(F19:F26)</f>
        <v>14</v>
      </c>
      <c r="G27" s="13">
        <f>+G28-SUM(G19:G26)</f>
        <v>4.4671346522017208E-3</v>
      </c>
      <c r="H27" s="14">
        <f>+D27/F27-1</f>
        <v>-0.2857142857142857</v>
      </c>
      <c r="I27" s="12">
        <f>+I28-SUM(I20:I26)</f>
        <v>599</v>
      </c>
      <c r="J27" s="14">
        <f>+D27/I27-1</f>
        <v>-0.98330550918196991</v>
      </c>
      <c r="K27" s="12">
        <f>+K28-SUM(K19:K26)</f>
        <v>117</v>
      </c>
      <c r="L27" s="13">
        <f>+L28-SUM(L19:L26)</f>
        <v>3.9959016393442681E-3</v>
      </c>
      <c r="M27" s="12">
        <f>+M28-SUM(M19:M26)</f>
        <v>164</v>
      </c>
      <c r="N27" s="13">
        <f>+N28-SUM(N19:N26)</f>
        <v>6.7105855395066527E-3</v>
      </c>
      <c r="O27" s="14">
        <f>+K27/M27-1</f>
        <v>-0.28658536585365857</v>
      </c>
    </row>
    <row r="28" spans="2:15" ht="14.5" thickBot="1">
      <c r="B28" s="19" t="s">
        <v>34</v>
      </c>
      <c r="C28" s="19" t="s">
        <v>30</v>
      </c>
      <c r="D28" s="20">
        <v>3624</v>
      </c>
      <c r="E28" s="21">
        <v>1</v>
      </c>
      <c r="F28" s="20">
        <v>3134</v>
      </c>
      <c r="G28" s="21">
        <v>1</v>
      </c>
      <c r="H28" s="22">
        <v>0.15634971282705812</v>
      </c>
      <c r="I28" s="20">
        <v>3020</v>
      </c>
      <c r="J28" s="21">
        <v>0.19999999999999996</v>
      </c>
      <c r="K28" s="20">
        <v>29280</v>
      </c>
      <c r="L28" s="21">
        <v>1</v>
      </c>
      <c r="M28" s="20">
        <v>24439</v>
      </c>
      <c r="N28" s="21">
        <v>1</v>
      </c>
      <c r="O28" s="22">
        <v>0.1980850280289701</v>
      </c>
    </row>
    <row r="29" spans="2:15" ht="14.5" thickBot="1">
      <c r="B29" s="19" t="s">
        <v>44</v>
      </c>
      <c r="C29" s="19" t="s">
        <v>30</v>
      </c>
      <c r="D29" s="20">
        <v>2</v>
      </c>
      <c r="E29" s="21">
        <v>1</v>
      </c>
      <c r="F29" s="20">
        <v>3</v>
      </c>
      <c r="G29" s="21">
        <v>1</v>
      </c>
      <c r="H29" s="22">
        <v>-0.33333333333333337</v>
      </c>
      <c r="I29" s="20">
        <v>2</v>
      </c>
      <c r="J29" s="21">
        <v>0</v>
      </c>
      <c r="K29" s="20">
        <v>28</v>
      </c>
      <c r="L29" s="21">
        <v>1</v>
      </c>
      <c r="M29" s="20">
        <v>17</v>
      </c>
      <c r="N29" s="21">
        <v>1</v>
      </c>
      <c r="O29" s="22">
        <v>0.64705882352941169</v>
      </c>
    </row>
    <row r="30" spans="2:15" ht="14.5" thickBot="1">
      <c r="B30" s="94"/>
      <c r="C30" s="95" t="s">
        <v>30</v>
      </c>
      <c r="D30" s="23">
        <v>3707</v>
      </c>
      <c r="E30" s="24">
        <v>1</v>
      </c>
      <c r="F30" s="23">
        <v>3189</v>
      </c>
      <c r="G30" s="24">
        <v>1</v>
      </c>
      <c r="H30" s="25">
        <v>0.16243336469112579</v>
      </c>
      <c r="I30" s="23">
        <v>3092</v>
      </c>
      <c r="J30" s="25">
        <v>0.19890038809831823</v>
      </c>
      <c r="K30" s="23">
        <v>29901</v>
      </c>
      <c r="L30" s="24">
        <v>1</v>
      </c>
      <c r="M30" s="23">
        <v>24915</v>
      </c>
      <c r="N30" s="24">
        <v>1</v>
      </c>
      <c r="O30" s="25">
        <v>0.20012040939193265</v>
      </c>
    </row>
    <row r="31" spans="2:15" ht="14.5" customHeight="1">
      <c r="B31" s="65" t="s">
        <v>56</v>
      </c>
      <c r="C31" s="26"/>
      <c r="D31" s="1"/>
      <c r="E31" s="1"/>
      <c r="F31" s="1"/>
      <c r="G31" s="1"/>
    </row>
    <row r="32" spans="2:15">
      <c r="B32" s="66" t="s">
        <v>57</v>
      </c>
      <c r="C32" s="1"/>
      <c r="D32" s="1"/>
      <c r="E32" s="1"/>
      <c r="F32" s="1"/>
      <c r="G32" s="1"/>
    </row>
    <row r="33" spans="2:15" ht="14.25" customHeight="1">
      <c r="B33" s="28"/>
      <c r="C33" s="28"/>
      <c r="D33" s="28"/>
      <c r="E33" s="28"/>
      <c r="F33" s="28"/>
      <c r="G33" s="28"/>
      <c r="H33" s="28"/>
      <c r="I33" s="28"/>
      <c r="J33" s="28"/>
    </row>
    <row r="34" spans="2:15">
      <c r="B34" s="28"/>
      <c r="C34" s="28"/>
      <c r="D34" s="28"/>
      <c r="E34" s="28"/>
      <c r="F34" s="28"/>
      <c r="G34" s="28"/>
      <c r="H34" s="28"/>
      <c r="I34" s="28"/>
      <c r="J34" s="28"/>
    </row>
    <row r="35" spans="2:15">
      <c r="B35" s="102" t="s">
        <v>35</v>
      </c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</row>
    <row r="36" spans="2:15" ht="15" customHeight="1" thickBot="1">
      <c r="B36" s="103" t="s">
        <v>36</v>
      </c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</row>
    <row r="37" spans="2:15" ht="14.5" customHeight="1">
      <c r="B37" s="87" t="s">
        <v>21</v>
      </c>
      <c r="C37" s="89" t="s">
        <v>1</v>
      </c>
      <c r="D37" s="91" t="s">
        <v>117</v>
      </c>
      <c r="E37" s="92"/>
      <c r="F37" s="92"/>
      <c r="G37" s="92"/>
      <c r="H37" s="93"/>
      <c r="I37" s="110" t="s">
        <v>97</v>
      </c>
      <c r="J37" s="93"/>
      <c r="K37" s="110" t="s">
        <v>119</v>
      </c>
      <c r="L37" s="92"/>
      <c r="M37" s="92"/>
      <c r="N37" s="92"/>
      <c r="O37" s="111"/>
    </row>
    <row r="38" spans="2:15" ht="14.5" customHeight="1" thickBot="1">
      <c r="B38" s="88"/>
      <c r="C38" s="90"/>
      <c r="D38" s="115" t="s">
        <v>118</v>
      </c>
      <c r="E38" s="113"/>
      <c r="F38" s="113"/>
      <c r="G38" s="113"/>
      <c r="H38" s="116"/>
      <c r="I38" s="112" t="s">
        <v>98</v>
      </c>
      <c r="J38" s="116"/>
      <c r="K38" s="112" t="s">
        <v>120</v>
      </c>
      <c r="L38" s="113"/>
      <c r="M38" s="113"/>
      <c r="N38" s="113"/>
      <c r="O38" s="114"/>
    </row>
    <row r="39" spans="2:15" ht="14.5" customHeight="1">
      <c r="B39" s="88"/>
      <c r="C39" s="90"/>
      <c r="D39" s="83">
        <v>2026</v>
      </c>
      <c r="E39" s="84"/>
      <c r="F39" s="83">
        <v>2025</v>
      </c>
      <c r="G39" s="84"/>
      <c r="H39" s="106" t="s">
        <v>22</v>
      </c>
      <c r="I39" s="108">
        <v>2026</v>
      </c>
      <c r="J39" s="108" t="s">
        <v>121</v>
      </c>
      <c r="K39" s="83">
        <v>2026</v>
      </c>
      <c r="L39" s="84"/>
      <c r="M39" s="83">
        <v>2025</v>
      </c>
      <c r="N39" s="84"/>
      <c r="O39" s="106" t="s">
        <v>22</v>
      </c>
    </row>
    <row r="40" spans="2:15" ht="14.5" customHeight="1" thickBot="1">
      <c r="B40" s="98" t="s">
        <v>21</v>
      </c>
      <c r="C40" s="100" t="s">
        <v>24</v>
      </c>
      <c r="D40" s="85"/>
      <c r="E40" s="86"/>
      <c r="F40" s="85"/>
      <c r="G40" s="86"/>
      <c r="H40" s="107"/>
      <c r="I40" s="109"/>
      <c r="J40" s="109"/>
      <c r="K40" s="85"/>
      <c r="L40" s="86"/>
      <c r="M40" s="85"/>
      <c r="N40" s="86"/>
      <c r="O40" s="107"/>
    </row>
    <row r="41" spans="2:15" ht="14.5" customHeight="1">
      <c r="B41" s="98"/>
      <c r="C41" s="100"/>
      <c r="D41" s="4" t="s">
        <v>25</v>
      </c>
      <c r="E41" s="5" t="s">
        <v>2</v>
      </c>
      <c r="F41" s="4" t="s">
        <v>25</v>
      </c>
      <c r="G41" s="5" t="s">
        <v>2</v>
      </c>
      <c r="H41" s="104" t="s">
        <v>26</v>
      </c>
      <c r="I41" s="6" t="s">
        <v>25</v>
      </c>
      <c r="J41" s="117" t="s">
        <v>99</v>
      </c>
      <c r="K41" s="4" t="s">
        <v>25</v>
      </c>
      <c r="L41" s="5" t="s">
        <v>2</v>
      </c>
      <c r="M41" s="4" t="s">
        <v>25</v>
      </c>
      <c r="N41" s="5" t="s">
        <v>2</v>
      </c>
      <c r="O41" s="104" t="s">
        <v>26</v>
      </c>
    </row>
    <row r="42" spans="2:15" ht="14.5" customHeight="1" thickBot="1">
      <c r="B42" s="99"/>
      <c r="C42" s="101"/>
      <c r="D42" s="7" t="s">
        <v>27</v>
      </c>
      <c r="E42" s="8" t="s">
        <v>28</v>
      </c>
      <c r="F42" s="7" t="s">
        <v>27</v>
      </c>
      <c r="G42" s="8" t="s">
        <v>28</v>
      </c>
      <c r="H42" s="105"/>
      <c r="I42" s="9" t="s">
        <v>27</v>
      </c>
      <c r="J42" s="118"/>
      <c r="K42" s="7" t="s">
        <v>27</v>
      </c>
      <c r="L42" s="8" t="s">
        <v>28</v>
      </c>
      <c r="M42" s="7" t="s">
        <v>27</v>
      </c>
      <c r="N42" s="8" t="s">
        <v>28</v>
      </c>
      <c r="O42" s="105"/>
    </row>
    <row r="43" spans="2:15" ht="14.5" hidden="1" customHeight="1" thickBot="1">
      <c r="B43" s="51"/>
      <c r="C43" s="11" t="s">
        <v>12</v>
      </c>
      <c r="D43" s="12"/>
      <c r="E43" s="13"/>
      <c r="F43" s="12"/>
      <c r="G43" s="13"/>
      <c r="H43" s="14"/>
      <c r="I43" s="12"/>
      <c r="J43" s="14"/>
    </row>
    <row r="44" spans="2:15" ht="14.5" customHeight="1" thickBot="1">
      <c r="B44" s="57"/>
      <c r="C44" s="11" t="s">
        <v>12</v>
      </c>
      <c r="D44" s="12"/>
      <c r="E44" s="13"/>
      <c r="F44" s="12"/>
      <c r="G44" s="13"/>
      <c r="H44" s="14"/>
      <c r="I44" s="12"/>
      <c r="J44" s="14"/>
      <c r="K44" s="12"/>
      <c r="L44" s="13"/>
      <c r="M44" s="12">
        <v>1</v>
      </c>
      <c r="N44" s="13">
        <v>1</v>
      </c>
      <c r="O44" s="14"/>
    </row>
    <row r="45" spans="2:15" ht="14.5" thickBot="1">
      <c r="B45" s="19" t="s">
        <v>33</v>
      </c>
      <c r="C45" s="19" t="s">
        <v>30</v>
      </c>
      <c r="D45" s="20"/>
      <c r="E45" s="21"/>
      <c r="F45" s="20"/>
      <c r="G45" s="21"/>
      <c r="H45" s="22"/>
      <c r="I45" s="20"/>
      <c r="J45" s="21"/>
      <c r="K45" s="20"/>
      <c r="L45" s="21"/>
      <c r="M45" s="20">
        <v>1</v>
      </c>
      <c r="N45" s="21">
        <v>1</v>
      </c>
      <c r="O45" s="22"/>
    </row>
    <row r="46" spans="2:15" ht="14.5" thickBot="1">
      <c r="B46" s="51"/>
      <c r="C46" s="11" t="s">
        <v>8</v>
      </c>
      <c r="D46" s="12">
        <v>599</v>
      </c>
      <c r="E46" s="13">
        <v>0.21032303370786518</v>
      </c>
      <c r="F46" s="12">
        <v>503</v>
      </c>
      <c r="G46" s="13">
        <v>0.21313559322033898</v>
      </c>
      <c r="H46" s="14">
        <v>0.19085487077534791</v>
      </c>
      <c r="I46" s="12">
        <v>532</v>
      </c>
      <c r="J46" s="14">
        <v>0.12593984962406024</v>
      </c>
      <c r="K46" s="12">
        <v>4879</v>
      </c>
      <c r="L46" s="13">
        <v>0.2192316333408223</v>
      </c>
      <c r="M46" s="12">
        <v>4195</v>
      </c>
      <c r="N46" s="13">
        <v>0.23175515164908017</v>
      </c>
      <c r="O46" s="14">
        <v>0.16305125148986899</v>
      </c>
    </row>
    <row r="47" spans="2:15" ht="14.5" thickBot="1">
      <c r="B47" s="52"/>
      <c r="C47" s="15" t="s">
        <v>9</v>
      </c>
      <c r="D47" s="16">
        <v>492</v>
      </c>
      <c r="E47" s="17">
        <v>0.17275280898876405</v>
      </c>
      <c r="F47" s="16">
        <v>389</v>
      </c>
      <c r="G47" s="17">
        <v>0.16483050847457628</v>
      </c>
      <c r="H47" s="18">
        <v>0.26478149100257076</v>
      </c>
      <c r="I47" s="16">
        <v>406</v>
      </c>
      <c r="J47" s="18">
        <v>0.21182266009852224</v>
      </c>
      <c r="K47" s="16">
        <v>4075</v>
      </c>
      <c r="L47" s="17">
        <v>0.18310492024264211</v>
      </c>
      <c r="M47" s="16">
        <v>2325</v>
      </c>
      <c r="N47" s="17">
        <v>0.1284459422131374</v>
      </c>
      <c r="O47" s="18">
        <v>0.75268817204301075</v>
      </c>
    </row>
    <row r="48" spans="2:15" ht="15" customHeight="1" thickBot="1">
      <c r="B48" s="52"/>
      <c r="C48" s="11" t="s">
        <v>3</v>
      </c>
      <c r="D48" s="12">
        <v>440</v>
      </c>
      <c r="E48" s="13">
        <v>0.1544943820224719</v>
      </c>
      <c r="F48" s="12">
        <v>400</v>
      </c>
      <c r="G48" s="13">
        <v>0.16949152542372881</v>
      </c>
      <c r="H48" s="14">
        <v>0.10000000000000009</v>
      </c>
      <c r="I48" s="12">
        <v>420</v>
      </c>
      <c r="J48" s="14">
        <v>4.7619047619047672E-2</v>
      </c>
      <c r="K48" s="12">
        <v>4032</v>
      </c>
      <c r="L48" s="13">
        <v>0.1811727701640081</v>
      </c>
      <c r="M48" s="12">
        <v>3216</v>
      </c>
      <c r="N48" s="13">
        <v>0.17766974200320423</v>
      </c>
      <c r="O48" s="14">
        <v>0.25373134328358216</v>
      </c>
    </row>
    <row r="49" spans="2:15" ht="14.5" thickBot="1">
      <c r="B49" s="52"/>
      <c r="C49" s="53" t="s">
        <v>10</v>
      </c>
      <c r="D49" s="16">
        <v>558</v>
      </c>
      <c r="E49" s="17">
        <v>0.19592696629213482</v>
      </c>
      <c r="F49" s="16">
        <v>526</v>
      </c>
      <c r="G49" s="17">
        <v>0.2228813559322034</v>
      </c>
      <c r="H49" s="18">
        <v>6.083650190114076E-2</v>
      </c>
      <c r="I49" s="16">
        <v>377</v>
      </c>
      <c r="J49" s="18">
        <v>0.48010610079575589</v>
      </c>
      <c r="K49" s="16">
        <v>3907</v>
      </c>
      <c r="L49" s="17">
        <v>0.17555605481914177</v>
      </c>
      <c r="M49" s="16">
        <v>3984</v>
      </c>
      <c r="N49" s="17">
        <v>0.22009833710844703</v>
      </c>
      <c r="O49" s="18">
        <v>-1.9327309236947809E-2</v>
      </c>
    </row>
    <row r="50" spans="2:15" ht="15" customHeight="1" thickBot="1">
      <c r="B50" s="52"/>
      <c r="C50" s="54" t="s">
        <v>4</v>
      </c>
      <c r="D50" s="12">
        <v>476</v>
      </c>
      <c r="E50" s="13">
        <v>0.16713483146067415</v>
      </c>
      <c r="F50" s="12">
        <v>373</v>
      </c>
      <c r="G50" s="13">
        <v>0.15805084745762712</v>
      </c>
      <c r="H50" s="14">
        <v>0.27613941018766752</v>
      </c>
      <c r="I50" s="12">
        <v>443</v>
      </c>
      <c r="J50" s="14">
        <v>7.4492099322799099E-2</v>
      </c>
      <c r="K50" s="12">
        <v>3339</v>
      </c>
      <c r="L50" s="13">
        <v>0.15003370029206919</v>
      </c>
      <c r="M50" s="12">
        <v>2682</v>
      </c>
      <c r="N50" s="13">
        <v>0.14816860946909011</v>
      </c>
      <c r="O50" s="14">
        <v>0.24496644295302006</v>
      </c>
    </row>
    <row r="51" spans="2:15" ht="14.5" thickBot="1">
      <c r="B51" s="52"/>
      <c r="C51" s="55" t="s">
        <v>11</v>
      </c>
      <c r="D51" s="16">
        <v>163</v>
      </c>
      <c r="E51" s="17">
        <v>5.7233146067415731E-2</v>
      </c>
      <c r="F51" s="16">
        <v>120</v>
      </c>
      <c r="G51" s="17">
        <v>5.0847457627118647E-2</v>
      </c>
      <c r="H51" s="18">
        <v>0.35833333333333339</v>
      </c>
      <c r="I51" s="16">
        <v>80</v>
      </c>
      <c r="J51" s="18">
        <v>1.0375000000000001</v>
      </c>
      <c r="K51" s="16">
        <v>1491</v>
      </c>
      <c r="L51" s="17">
        <v>6.6996180633565494E-2</v>
      </c>
      <c r="M51" s="16">
        <v>1180</v>
      </c>
      <c r="N51" s="17">
        <v>6.5189768521076177E-2</v>
      </c>
      <c r="O51" s="18">
        <v>0.26355932203389831</v>
      </c>
    </row>
    <row r="52" spans="2:15" ht="14.5" thickBot="1">
      <c r="B52" s="52"/>
      <c r="C52" s="11" t="s">
        <v>12</v>
      </c>
      <c r="D52" s="12">
        <v>100</v>
      </c>
      <c r="E52" s="13">
        <v>3.51123595505618E-2</v>
      </c>
      <c r="F52" s="12">
        <v>13</v>
      </c>
      <c r="G52" s="13">
        <v>5.5084745762711863E-3</v>
      </c>
      <c r="H52" s="14">
        <v>6.6923076923076925</v>
      </c>
      <c r="I52" s="12">
        <v>31</v>
      </c>
      <c r="J52" s="14">
        <v>2.225806451612903</v>
      </c>
      <c r="K52" s="12">
        <v>340</v>
      </c>
      <c r="L52" s="13">
        <v>1.5277465738036396E-2</v>
      </c>
      <c r="M52" s="12">
        <v>260</v>
      </c>
      <c r="N52" s="13">
        <v>1.4363847301254075E-2</v>
      </c>
      <c r="O52" s="14">
        <v>0.30769230769230771</v>
      </c>
    </row>
    <row r="53" spans="2:15" ht="14.5" thickBot="1">
      <c r="B53" s="52"/>
      <c r="C53" s="55" t="s">
        <v>54</v>
      </c>
      <c r="D53" s="16">
        <v>20</v>
      </c>
      <c r="E53" s="17">
        <v>7.0224719101123594E-3</v>
      </c>
      <c r="F53" s="16">
        <v>36</v>
      </c>
      <c r="G53" s="17">
        <v>1.5254237288135594E-2</v>
      </c>
      <c r="H53" s="18">
        <v>-0.44444444444444442</v>
      </c>
      <c r="I53" s="16">
        <v>23</v>
      </c>
      <c r="J53" s="18">
        <v>-0.13043478260869568</v>
      </c>
      <c r="K53" s="16">
        <v>190</v>
      </c>
      <c r="L53" s="17">
        <v>8.5374073241968104E-3</v>
      </c>
      <c r="M53" s="16">
        <v>259</v>
      </c>
      <c r="N53" s="17">
        <v>1.4308601734710789E-2</v>
      </c>
      <c r="O53" s="18">
        <v>-0.26640926640926643</v>
      </c>
    </row>
    <row r="54" spans="2:15" ht="14.5" thickBot="1">
      <c r="B54" s="56"/>
      <c r="C54" s="11" t="s">
        <v>29</v>
      </c>
      <c r="D54" s="12">
        <v>0</v>
      </c>
      <c r="E54" s="13">
        <v>0</v>
      </c>
      <c r="F54" s="12">
        <v>0</v>
      </c>
      <c r="G54" s="13">
        <v>0</v>
      </c>
      <c r="H54" s="14"/>
      <c r="I54" s="12">
        <v>1</v>
      </c>
      <c r="J54" s="14">
        <v>-1</v>
      </c>
      <c r="K54" s="12">
        <v>2</v>
      </c>
      <c r="L54" s="13">
        <v>8.9867445517861154E-5</v>
      </c>
      <c r="M54" s="12">
        <v>0</v>
      </c>
      <c r="N54" s="13">
        <v>0</v>
      </c>
      <c r="O54" s="14"/>
    </row>
    <row r="55" spans="2:15" ht="14.5" thickBot="1">
      <c r="B55" s="19" t="s">
        <v>34</v>
      </c>
      <c r="C55" s="19" t="s">
        <v>30</v>
      </c>
      <c r="D55" s="20">
        <v>2848</v>
      </c>
      <c r="E55" s="21">
        <v>1</v>
      </c>
      <c r="F55" s="20">
        <v>2360</v>
      </c>
      <c r="G55" s="21">
        <v>1</v>
      </c>
      <c r="H55" s="22">
        <v>0.20677966101694922</v>
      </c>
      <c r="I55" s="20">
        <v>2313</v>
      </c>
      <c r="J55" s="21">
        <v>0.23130134025075666</v>
      </c>
      <c r="K55" s="20">
        <v>22255</v>
      </c>
      <c r="L55" s="21">
        <v>1</v>
      </c>
      <c r="M55" s="20">
        <v>18101</v>
      </c>
      <c r="N55" s="21">
        <v>1</v>
      </c>
      <c r="O55" s="22">
        <v>0.22949008342080557</v>
      </c>
    </row>
    <row r="56" spans="2:15" ht="14.5" thickBot="1">
      <c r="B56" s="19" t="s">
        <v>44</v>
      </c>
      <c r="C56" s="19" t="s">
        <v>30</v>
      </c>
      <c r="D56" s="20">
        <v>1</v>
      </c>
      <c r="E56" s="21">
        <v>1</v>
      </c>
      <c r="F56" s="20">
        <v>2</v>
      </c>
      <c r="G56" s="21">
        <v>1</v>
      </c>
      <c r="H56" s="22">
        <v>-0.5</v>
      </c>
      <c r="I56" s="20">
        <v>2</v>
      </c>
      <c r="J56" s="21">
        <v>-0.5</v>
      </c>
      <c r="K56" s="20">
        <v>20</v>
      </c>
      <c r="L56" s="21">
        <v>1</v>
      </c>
      <c r="M56" s="20">
        <v>14</v>
      </c>
      <c r="N56" s="21">
        <v>1</v>
      </c>
      <c r="O56" s="22">
        <v>0.4285714285714286</v>
      </c>
    </row>
    <row r="57" spans="2:15" ht="14.5" thickBot="1">
      <c r="B57" s="94"/>
      <c r="C57" s="95" t="s">
        <v>30</v>
      </c>
      <c r="D57" s="23">
        <v>2849</v>
      </c>
      <c r="E57" s="24">
        <v>1</v>
      </c>
      <c r="F57" s="23">
        <v>2362</v>
      </c>
      <c r="G57" s="24">
        <v>1</v>
      </c>
      <c r="H57" s="25">
        <v>0.20618120237087223</v>
      </c>
      <c r="I57" s="23">
        <v>2315</v>
      </c>
      <c r="J57" s="25">
        <v>0.23066954643628512</v>
      </c>
      <c r="K57" s="23">
        <v>22275</v>
      </c>
      <c r="L57" s="24">
        <v>1</v>
      </c>
      <c r="M57" s="23">
        <v>18116</v>
      </c>
      <c r="N57" s="24">
        <v>1</v>
      </c>
      <c r="O57" s="25">
        <v>0.22957606535659081</v>
      </c>
    </row>
    <row r="58" spans="2:15">
      <c r="B58" s="65" t="s">
        <v>56</v>
      </c>
      <c r="C58" s="26"/>
      <c r="D58" s="1"/>
      <c r="E58" s="1"/>
      <c r="F58" s="1"/>
      <c r="G58" s="1"/>
      <c r="H58" s="59"/>
      <c r="I58" s="59"/>
      <c r="J58" s="59"/>
    </row>
    <row r="59" spans="2:15">
      <c r="B59" s="66" t="s">
        <v>57</v>
      </c>
      <c r="C59" s="1"/>
      <c r="D59" s="1"/>
      <c r="E59" s="1"/>
      <c r="F59" s="1"/>
      <c r="G59" s="1"/>
    </row>
    <row r="61" spans="2:15">
      <c r="B61" s="102" t="s">
        <v>42</v>
      </c>
      <c r="C61" s="102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</row>
    <row r="62" spans="2:15" ht="15" customHeight="1" thickBot="1">
      <c r="B62" s="103" t="s">
        <v>43</v>
      </c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</row>
    <row r="63" spans="2:15">
      <c r="B63" s="87" t="s">
        <v>21</v>
      </c>
      <c r="C63" s="89" t="s">
        <v>1</v>
      </c>
      <c r="D63" s="91" t="s">
        <v>117</v>
      </c>
      <c r="E63" s="92"/>
      <c r="F63" s="92"/>
      <c r="G63" s="92"/>
      <c r="H63" s="93"/>
      <c r="I63" s="110" t="s">
        <v>97</v>
      </c>
      <c r="J63" s="93"/>
      <c r="K63" s="110" t="s">
        <v>119</v>
      </c>
      <c r="L63" s="92"/>
      <c r="M63" s="92"/>
      <c r="N63" s="92"/>
      <c r="O63" s="111"/>
    </row>
    <row r="64" spans="2:15" ht="14.5" thickBot="1">
      <c r="B64" s="88"/>
      <c r="C64" s="90"/>
      <c r="D64" s="115" t="s">
        <v>118</v>
      </c>
      <c r="E64" s="113"/>
      <c r="F64" s="113"/>
      <c r="G64" s="113"/>
      <c r="H64" s="116"/>
      <c r="I64" s="112" t="s">
        <v>98</v>
      </c>
      <c r="J64" s="116"/>
      <c r="K64" s="112" t="s">
        <v>120</v>
      </c>
      <c r="L64" s="113"/>
      <c r="M64" s="113"/>
      <c r="N64" s="113"/>
      <c r="O64" s="114"/>
    </row>
    <row r="65" spans="2:15" ht="15" customHeight="1">
      <c r="B65" s="88"/>
      <c r="C65" s="90"/>
      <c r="D65" s="83">
        <v>2026</v>
      </c>
      <c r="E65" s="84"/>
      <c r="F65" s="83">
        <v>2025</v>
      </c>
      <c r="G65" s="84"/>
      <c r="H65" s="106" t="s">
        <v>22</v>
      </c>
      <c r="I65" s="108">
        <v>2026</v>
      </c>
      <c r="J65" s="108" t="s">
        <v>121</v>
      </c>
      <c r="K65" s="83">
        <v>2026</v>
      </c>
      <c r="L65" s="84"/>
      <c r="M65" s="83">
        <v>2025</v>
      </c>
      <c r="N65" s="84"/>
      <c r="O65" s="106" t="s">
        <v>22</v>
      </c>
    </row>
    <row r="66" spans="2:15" ht="15" customHeight="1" thickBot="1">
      <c r="B66" s="98" t="s">
        <v>21</v>
      </c>
      <c r="C66" s="100" t="s">
        <v>24</v>
      </c>
      <c r="D66" s="85"/>
      <c r="E66" s="86"/>
      <c r="F66" s="85"/>
      <c r="G66" s="86"/>
      <c r="H66" s="107"/>
      <c r="I66" s="109"/>
      <c r="J66" s="109"/>
      <c r="K66" s="85"/>
      <c r="L66" s="86"/>
      <c r="M66" s="85"/>
      <c r="N66" s="86"/>
      <c r="O66" s="107"/>
    </row>
    <row r="67" spans="2:15" ht="15" customHeight="1">
      <c r="B67" s="98"/>
      <c r="C67" s="100"/>
      <c r="D67" s="4" t="s">
        <v>25</v>
      </c>
      <c r="E67" s="5" t="s">
        <v>2</v>
      </c>
      <c r="F67" s="4" t="s">
        <v>25</v>
      </c>
      <c r="G67" s="5" t="s">
        <v>2</v>
      </c>
      <c r="H67" s="104" t="s">
        <v>26</v>
      </c>
      <c r="I67" s="6" t="s">
        <v>25</v>
      </c>
      <c r="J67" s="117" t="s">
        <v>99</v>
      </c>
      <c r="K67" s="4" t="s">
        <v>25</v>
      </c>
      <c r="L67" s="5" t="s">
        <v>2</v>
      </c>
      <c r="M67" s="4" t="s">
        <v>25</v>
      </c>
      <c r="N67" s="5" t="s">
        <v>2</v>
      </c>
      <c r="O67" s="104" t="s">
        <v>26</v>
      </c>
    </row>
    <row r="68" spans="2:15" ht="26.5" thickBot="1">
      <c r="B68" s="99"/>
      <c r="C68" s="101"/>
      <c r="D68" s="7" t="s">
        <v>27</v>
      </c>
      <c r="E68" s="8" t="s">
        <v>28</v>
      </c>
      <c r="F68" s="7" t="s">
        <v>27</v>
      </c>
      <c r="G68" s="8" t="s">
        <v>28</v>
      </c>
      <c r="H68" s="105"/>
      <c r="I68" s="9" t="s">
        <v>27</v>
      </c>
      <c r="J68" s="118"/>
      <c r="K68" s="7" t="s">
        <v>27</v>
      </c>
      <c r="L68" s="8" t="s">
        <v>28</v>
      </c>
      <c r="M68" s="7" t="s">
        <v>27</v>
      </c>
      <c r="N68" s="8" t="s">
        <v>28</v>
      </c>
      <c r="O68" s="105"/>
    </row>
    <row r="69" spans="2:15" ht="14.5" thickBot="1">
      <c r="B69" s="51"/>
      <c r="C69" s="11" t="s">
        <v>12</v>
      </c>
      <c r="D69" s="12">
        <v>193</v>
      </c>
      <c r="E69" s="13">
        <v>0.22494172494172493</v>
      </c>
      <c r="F69" s="12">
        <v>139</v>
      </c>
      <c r="G69" s="13">
        <v>0.16807738814993953</v>
      </c>
      <c r="H69" s="14">
        <v>0.38848920863309355</v>
      </c>
      <c r="I69" s="12">
        <v>205</v>
      </c>
      <c r="J69" s="14">
        <v>-5.8536585365853711E-2</v>
      </c>
      <c r="K69" s="12">
        <v>1714</v>
      </c>
      <c r="L69" s="13">
        <v>0.22475740886441123</v>
      </c>
      <c r="M69" s="12">
        <v>1325</v>
      </c>
      <c r="N69" s="13">
        <v>0.19488160023532872</v>
      </c>
      <c r="O69" s="14">
        <v>0.29358490566037743</v>
      </c>
    </row>
    <row r="70" spans="2:15" ht="14.5" thickBot="1">
      <c r="B70" s="52"/>
      <c r="C70" s="15" t="s">
        <v>4</v>
      </c>
      <c r="D70" s="16">
        <v>195</v>
      </c>
      <c r="E70" s="17">
        <v>0.22727272727272727</v>
      </c>
      <c r="F70" s="16">
        <v>166</v>
      </c>
      <c r="G70" s="17">
        <v>0.20072551390568319</v>
      </c>
      <c r="H70" s="18">
        <v>0.17469879518072284</v>
      </c>
      <c r="I70" s="16">
        <v>166</v>
      </c>
      <c r="J70" s="18">
        <v>0.17469879518072284</v>
      </c>
      <c r="K70" s="16">
        <v>1442</v>
      </c>
      <c r="L70" s="17">
        <v>0.18908995541568319</v>
      </c>
      <c r="M70" s="16">
        <v>1223</v>
      </c>
      <c r="N70" s="17">
        <v>0.17987939402853362</v>
      </c>
      <c r="O70" s="18">
        <v>0.17906786590351587</v>
      </c>
    </row>
    <row r="71" spans="2:15" ht="14.5" thickBot="1">
      <c r="B71" s="52"/>
      <c r="C71" s="11" t="s">
        <v>9</v>
      </c>
      <c r="D71" s="12">
        <v>138</v>
      </c>
      <c r="E71" s="13">
        <v>0.16083916083916083</v>
      </c>
      <c r="F71" s="12">
        <v>114</v>
      </c>
      <c r="G71" s="13">
        <v>0.13784764207980654</v>
      </c>
      <c r="H71" s="14">
        <v>0.21052631578947367</v>
      </c>
      <c r="I71" s="12">
        <v>147</v>
      </c>
      <c r="J71" s="14">
        <v>-6.1224489795918324E-2</v>
      </c>
      <c r="K71" s="12">
        <v>1174</v>
      </c>
      <c r="L71" s="13">
        <v>0.15394702334120117</v>
      </c>
      <c r="M71" s="12">
        <v>1119</v>
      </c>
      <c r="N71" s="13">
        <v>0.16458302691572291</v>
      </c>
      <c r="O71" s="14">
        <v>4.9151027703306482E-2</v>
      </c>
    </row>
    <row r="72" spans="2:15" ht="14.5" thickBot="1">
      <c r="B72" s="52"/>
      <c r="C72" s="53" t="s">
        <v>10</v>
      </c>
      <c r="D72" s="16">
        <v>84</v>
      </c>
      <c r="E72" s="17">
        <v>9.7902097902097904E-2</v>
      </c>
      <c r="F72" s="16">
        <v>121</v>
      </c>
      <c r="G72" s="17">
        <v>0.14631197097944376</v>
      </c>
      <c r="H72" s="18">
        <v>-0.30578512396694213</v>
      </c>
      <c r="I72" s="16">
        <v>68</v>
      </c>
      <c r="J72" s="18">
        <v>0.23529411764705888</v>
      </c>
      <c r="K72" s="16">
        <v>1075</v>
      </c>
      <c r="L72" s="17">
        <v>0.14096511932861264</v>
      </c>
      <c r="M72" s="16">
        <v>949</v>
      </c>
      <c r="N72" s="17">
        <v>0.13957934990439771</v>
      </c>
      <c r="O72" s="18">
        <v>0.13277133825079024</v>
      </c>
    </row>
    <row r="73" spans="2:15" ht="14.5" thickBot="1">
      <c r="B73" s="52"/>
      <c r="C73" s="54" t="s">
        <v>8</v>
      </c>
      <c r="D73" s="12">
        <v>81</v>
      </c>
      <c r="E73" s="13">
        <v>9.4405594405594401E-2</v>
      </c>
      <c r="F73" s="12">
        <v>130</v>
      </c>
      <c r="G73" s="13">
        <v>0.15719467956469166</v>
      </c>
      <c r="H73" s="14">
        <v>-0.37692307692307692</v>
      </c>
      <c r="I73" s="12">
        <v>53</v>
      </c>
      <c r="J73" s="14">
        <v>0.52830188679245293</v>
      </c>
      <c r="K73" s="12">
        <v>738</v>
      </c>
      <c r="L73" s="13">
        <v>9.6774193548387094E-2</v>
      </c>
      <c r="M73" s="12">
        <v>863</v>
      </c>
      <c r="N73" s="13">
        <v>0.12693043094572731</v>
      </c>
      <c r="O73" s="14">
        <v>-0.14484356894553885</v>
      </c>
    </row>
    <row r="74" spans="2:15" ht="14.5" thickBot="1">
      <c r="B74" s="52"/>
      <c r="C74" s="55" t="s">
        <v>3</v>
      </c>
      <c r="D74" s="16">
        <v>68</v>
      </c>
      <c r="E74" s="17">
        <v>7.9254079254079249E-2</v>
      </c>
      <c r="F74" s="16">
        <v>76</v>
      </c>
      <c r="G74" s="17">
        <v>9.1898428053204348E-2</v>
      </c>
      <c r="H74" s="18">
        <v>-0.10526315789473684</v>
      </c>
      <c r="I74" s="16">
        <v>56</v>
      </c>
      <c r="J74" s="18">
        <v>0.21428571428571419</v>
      </c>
      <c r="K74" s="16">
        <v>639</v>
      </c>
      <c r="L74" s="17">
        <v>8.3792289535798578E-2</v>
      </c>
      <c r="M74" s="16">
        <v>581</v>
      </c>
      <c r="N74" s="17">
        <v>8.5453743197529047E-2</v>
      </c>
      <c r="O74" s="18">
        <v>9.9827882960413117E-2</v>
      </c>
    </row>
    <row r="75" spans="2:15" ht="14.5" thickBot="1">
      <c r="B75" s="52"/>
      <c r="C75" s="11" t="s">
        <v>11</v>
      </c>
      <c r="D75" s="12">
        <v>51</v>
      </c>
      <c r="E75" s="13">
        <v>5.944055944055944E-2</v>
      </c>
      <c r="F75" s="12">
        <v>42</v>
      </c>
      <c r="G75" s="13">
        <v>5.078597339782346E-2</v>
      </c>
      <c r="H75" s="14">
        <v>0.21428571428571419</v>
      </c>
      <c r="I75" s="12">
        <v>54</v>
      </c>
      <c r="J75" s="14">
        <v>-5.555555555555558E-2</v>
      </c>
      <c r="K75" s="12">
        <v>490</v>
      </c>
      <c r="L75" s="13">
        <v>6.4253868345135065E-2</v>
      </c>
      <c r="M75" s="12">
        <v>387</v>
      </c>
      <c r="N75" s="13">
        <v>5.6920135314016768E-2</v>
      </c>
      <c r="O75" s="14">
        <v>0.26614987080103369</v>
      </c>
    </row>
    <row r="76" spans="2:15" ht="14.5" thickBot="1">
      <c r="B76" s="19"/>
      <c r="C76" s="19" t="s">
        <v>29</v>
      </c>
      <c r="D76" s="20">
        <f>+D77-SUM(D69:D75)</f>
        <v>48</v>
      </c>
      <c r="E76" s="21">
        <f>+E77-SUM(E69:E75)</f>
        <v>5.5944055944055937E-2</v>
      </c>
      <c r="F76" s="20">
        <f>+F77-SUM(F69:F75)</f>
        <v>39</v>
      </c>
      <c r="G76" s="21">
        <f>+G77-SUM(G69:G75)</f>
        <v>4.7158403869407506E-2</v>
      </c>
      <c r="H76" s="22">
        <f>+D76/F76-1</f>
        <v>0.23076923076923084</v>
      </c>
      <c r="I76" s="20">
        <f>+I77-SUM(I69:I75)</f>
        <v>28</v>
      </c>
      <c r="J76" s="21">
        <f>+D76/I76-1</f>
        <v>0.71428571428571419</v>
      </c>
      <c r="K76" s="20">
        <f>+K77-SUM(K69:K75)</f>
        <v>354</v>
      </c>
      <c r="L76" s="21">
        <f>+L77-SUM(L69:L75)</f>
        <v>4.6420141620771127E-2</v>
      </c>
      <c r="M76" s="20">
        <f>+M77-SUM(M69:M75)</f>
        <v>352</v>
      </c>
      <c r="N76" s="21">
        <f>+N77-SUM(N69:N75)</f>
        <v>5.1772319458743943E-2</v>
      </c>
      <c r="O76" s="22">
        <f>+K76/M76-1</f>
        <v>5.6818181818181213E-3</v>
      </c>
    </row>
    <row r="77" spans="2:15" ht="14.5" thickBot="1">
      <c r="B77" s="94"/>
      <c r="C77" s="95" t="s">
        <v>30</v>
      </c>
      <c r="D77" s="23">
        <v>858</v>
      </c>
      <c r="E77" s="24">
        <v>1</v>
      </c>
      <c r="F77" s="23">
        <v>827</v>
      </c>
      <c r="G77" s="24">
        <v>1</v>
      </c>
      <c r="H77" s="25">
        <v>3.7484885126964906E-2</v>
      </c>
      <c r="I77" s="23">
        <v>777</v>
      </c>
      <c r="J77" s="25">
        <v>0.10424710424710426</v>
      </c>
      <c r="K77" s="23">
        <v>7626</v>
      </c>
      <c r="L77" s="24">
        <v>1</v>
      </c>
      <c r="M77" s="23">
        <v>6799</v>
      </c>
      <c r="N77" s="24">
        <v>1</v>
      </c>
      <c r="O77" s="25">
        <v>0.1216355346374467</v>
      </c>
    </row>
    <row r="78" spans="2:15">
      <c r="B78" s="26" t="s">
        <v>39</v>
      </c>
      <c r="C78" s="28"/>
      <c r="D78" s="28"/>
      <c r="E78" s="28"/>
      <c r="F78" s="28"/>
      <c r="G78" s="28"/>
      <c r="H78" s="28"/>
      <c r="I78" s="28"/>
      <c r="J78" s="28"/>
    </row>
    <row r="79" spans="2:15">
      <c r="B79" s="27"/>
    </row>
  </sheetData>
  <mergeCells count="72">
    <mergeCell ref="B2:O2"/>
    <mergeCell ref="B3:O3"/>
    <mergeCell ref="B35:O35"/>
    <mergeCell ref="B36:O36"/>
    <mergeCell ref="B61:O61"/>
    <mergeCell ref="O8:O9"/>
    <mergeCell ref="K37:O37"/>
    <mergeCell ref="K38:O38"/>
    <mergeCell ref="K39:L40"/>
    <mergeCell ref="M39:N40"/>
    <mergeCell ref="O39:O40"/>
    <mergeCell ref="K4:O4"/>
    <mergeCell ref="K5:O5"/>
    <mergeCell ref="K6:L7"/>
    <mergeCell ref="M6:N7"/>
    <mergeCell ref="O6:O7"/>
    <mergeCell ref="O67:O68"/>
    <mergeCell ref="O41:O42"/>
    <mergeCell ref="K63:O63"/>
    <mergeCell ref="K64:O64"/>
    <mergeCell ref="K65:L66"/>
    <mergeCell ref="M65:N66"/>
    <mergeCell ref="O65:O66"/>
    <mergeCell ref="B62:O62"/>
    <mergeCell ref="J41:J42"/>
    <mergeCell ref="J67:J68"/>
    <mergeCell ref="I63:J63"/>
    <mergeCell ref="I64:J64"/>
    <mergeCell ref="I65:I66"/>
    <mergeCell ref="J65:J66"/>
    <mergeCell ref="B66:B68"/>
    <mergeCell ref="C66:C68"/>
    <mergeCell ref="H67:H68"/>
    <mergeCell ref="D37:H37"/>
    <mergeCell ref="D63:H63"/>
    <mergeCell ref="D64:H64"/>
    <mergeCell ref="D65:E66"/>
    <mergeCell ref="F65:G66"/>
    <mergeCell ref="H65:H66"/>
    <mergeCell ref="D38:H38"/>
    <mergeCell ref="H41:H42"/>
    <mergeCell ref="D39:E40"/>
    <mergeCell ref="F39:G40"/>
    <mergeCell ref="I5:J5"/>
    <mergeCell ref="B63:B65"/>
    <mergeCell ref="C63:C65"/>
    <mergeCell ref="I38:J38"/>
    <mergeCell ref="B37:B39"/>
    <mergeCell ref="C37:C39"/>
    <mergeCell ref="C7:C9"/>
    <mergeCell ref="H8:H9"/>
    <mergeCell ref="J8:J9"/>
    <mergeCell ref="D6:E7"/>
    <mergeCell ref="F6:G7"/>
    <mergeCell ref="H6:H7"/>
    <mergeCell ref="I37:J37"/>
    <mergeCell ref="B77:C77"/>
    <mergeCell ref="B4:B6"/>
    <mergeCell ref="C4:C6"/>
    <mergeCell ref="D4:H4"/>
    <mergeCell ref="I4:J4"/>
    <mergeCell ref="B7:B9"/>
    <mergeCell ref="I6:I7"/>
    <mergeCell ref="J6:J7"/>
    <mergeCell ref="B30:C30"/>
    <mergeCell ref="B57:C57"/>
    <mergeCell ref="H39:H40"/>
    <mergeCell ref="I39:I40"/>
    <mergeCell ref="J39:J40"/>
    <mergeCell ref="B40:B42"/>
    <mergeCell ref="C40:C42"/>
    <mergeCell ref="D5:H5"/>
  </mergeCells>
  <conditionalFormatting sqref="D43:J43">
    <cfRule type="cellIs" dxfId="42" priority="37" operator="equal">
      <formula>0</formula>
    </cfRule>
  </conditionalFormatting>
  <conditionalFormatting sqref="D10:O17">
    <cfRule type="cellIs" dxfId="41" priority="18" operator="equal">
      <formula>0</formula>
    </cfRule>
  </conditionalFormatting>
  <conditionalFormatting sqref="D19:O27">
    <cfRule type="cellIs" dxfId="40" priority="16" operator="equal">
      <formula>0</formula>
    </cfRule>
  </conditionalFormatting>
  <conditionalFormatting sqref="D44:O44">
    <cfRule type="cellIs" dxfId="39" priority="7" operator="equal">
      <formula>0</formula>
    </cfRule>
  </conditionalFormatting>
  <conditionalFormatting sqref="D46:O54">
    <cfRule type="cellIs" dxfId="38" priority="15" operator="equal">
      <formula>0</formula>
    </cfRule>
  </conditionalFormatting>
  <conditionalFormatting sqref="D69:O75">
    <cfRule type="cellIs" dxfId="37" priority="2" operator="equal">
      <formula>0</formula>
    </cfRule>
  </conditionalFormatting>
  <conditionalFormatting sqref="H10:H29 J19:J27">
    <cfRule type="cellIs" dxfId="36" priority="46" operator="lessThan">
      <formula>0</formula>
    </cfRule>
  </conditionalFormatting>
  <conditionalFormatting sqref="H43:H56">
    <cfRule type="cellIs" dxfId="35" priority="24" operator="lessThan">
      <formula>0</formula>
    </cfRule>
  </conditionalFormatting>
  <conditionalFormatting sqref="H69:H76">
    <cfRule type="cellIs" dxfId="34" priority="3" operator="lessThan">
      <formula>0</formula>
    </cfRule>
  </conditionalFormatting>
  <conditionalFormatting sqref="J10:J17">
    <cfRule type="cellIs" dxfId="33" priority="56" operator="lessThan">
      <formula>0</formula>
    </cfRule>
  </conditionalFormatting>
  <conditionalFormatting sqref="J43:J44">
    <cfRule type="cellIs" dxfId="32" priority="8" operator="lessThan">
      <formula>0</formula>
    </cfRule>
  </conditionalFormatting>
  <conditionalFormatting sqref="J46:J54">
    <cfRule type="cellIs" dxfId="31" priority="30" operator="lessThan">
      <formula>0</formula>
    </cfRule>
  </conditionalFormatting>
  <conditionalFormatting sqref="J69:J75">
    <cfRule type="cellIs" dxfId="30" priority="4" operator="lessThan">
      <formula>0</formula>
    </cfRule>
  </conditionalFormatting>
  <conditionalFormatting sqref="O10:O29">
    <cfRule type="cellIs" dxfId="29" priority="17" operator="lessThan">
      <formula>0</formula>
    </cfRule>
  </conditionalFormatting>
  <conditionalFormatting sqref="O44:O56">
    <cfRule type="cellIs" dxfId="28" priority="14" operator="lessThan">
      <formula>0</formula>
    </cfRule>
  </conditionalFormatting>
  <conditionalFormatting sqref="O69:O76">
    <cfRule type="cellIs" dxfId="27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1" orientation="landscape" horizontalDpi="4294967292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5">
    <pageSetUpPr fitToPage="1"/>
  </sheetPr>
  <dimension ref="B1:O22"/>
  <sheetViews>
    <sheetView showGridLines="0" zoomScale="90" zoomScaleNormal="90" workbookViewId="0">
      <selection activeCell="D17" sqref="D17:O17"/>
    </sheetView>
  </sheetViews>
  <sheetFormatPr defaultColWidth="9.1796875" defaultRowHeight="14"/>
  <cols>
    <col min="1" max="1" width="1.1796875" style="35" customWidth="1"/>
    <col min="2" max="2" width="9.1796875" style="35" customWidth="1"/>
    <col min="3" max="3" width="18.453125" style="35" customWidth="1"/>
    <col min="4" max="9" width="9" style="35" customWidth="1"/>
    <col min="10" max="10" width="11.81640625" style="35" customWidth="1"/>
    <col min="11" max="14" width="9.1796875" style="35"/>
    <col min="15" max="15" width="13" style="35" customWidth="1"/>
    <col min="16" max="16384" width="9.1796875" style="35"/>
  </cols>
  <sheetData>
    <row r="1" spans="2:15">
      <c r="B1" s="35" t="s">
        <v>7</v>
      </c>
      <c r="E1" s="36"/>
      <c r="O1" s="37">
        <v>46330</v>
      </c>
    </row>
    <row r="2" spans="2:15">
      <c r="B2" s="102" t="s">
        <v>32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</row>
    <row r="3" spans="2:15" ht="15" customHeight="1" thickBot="1">
      <c r="B3" s="103" t="s">
        <v>31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</row>
    <row r="4" spans="2:15" ht="15" customHeight="1">
      <c r="B4" s="87" t="s">
        <v>0</v>
      </c>
      <c r="C4" s="89" t="s">
        <v>1</v>
      </c>
      <c r="D4" s="91" t="s">
        <v>117</v>
      </c>
      <c r="E4" s="92"/>
      <c r="F4" s="92"/>
      <c r="G4" s="92"/>
      <c r="H4" s="93"/>
      <c r="I4" s="110" t="s">
        <v>97</v>
      </c>
      <c r="J4" s="93"/>
      <c r="K4" s="110" t="s">
        <v>119</v>
      </c>
      <c r="L4" s="92"/>
      <c r="M4" s="92"/>
      <c r="N4" s="92"/>
      <c r="O4" s="111"/>
    </row>
    <row r="5" spans="2:15" ht="14.5" thickBot="1">
      <c r="B5" s="88"/>
      <c r="C5" s="90"/>
      <c r="D5" s="115" t="s">
        <v>118</v>
      </c>
      <c r="E5" s="113"/>
      <c r="F5" s="113"/>
      <c r="G5" s="113"/>
      <c r="H5" s="116"/>
      <c r="I5" s="112" t="s">
        <v>98</v>
      </c>
      <c r="J5" s="116"/>
      <c r="K5" s="112" t="s">
        <v>120</v>
      </c>
      <c r="L5" s="113"/>
      <c r="M5" s="113"/>
      <c r="N5" s="113"/>
      <c r="O5" s="114"/>
    </row>
    <row r="6" spans="2:15" ht="19.5" customHeight="1">
      <c r="B6" s="88"/>
      <c r="C6" s="90"/>
      <c r="D6" s="83">
        <v>2026</v>
      </c>
      <c r="E6" s="84"/>
      <c r="F6" s="83">
        <v>2025</v>
      </c>
      <c r="G6" s="84"/>
      <c r="H6" s="106" t="s">
        <v>22</v>
      </c>
      <c r="I6" s="108">
        <v>2026</v>
      </c>
      <c r="J6" s="108" t="s">
        <v>121</v>
      </c>
      <c r="K6" s="83">
        <v>2026</v>
      </c>
      <c r="L6" s="84"/>
      <c r="M6" s="83">
        <v>2025</v>
      </c>
      <c r="N6" s="84"/>
      <c r="O6" s="106" t="s">
        <v>22</v>
      </c>
    </row>
    <row r="7" spans="2:15" ht="19.5" customHeight="1" thickBot="1">
      <c r="B7" s="98" t="s">
        <v>23</v>
      </c>
      <c r="C7" s="100" t="s">
        <v>24</v>
      </c>
      <c r="D7" s="85"/>
      <c r="E7" s="86"/>
      <c r="F7" s="85"/>
      <c r="G7" s="86"/>
      <c r="H7" s="107"/>
      <c r="I7" s="109"/>
      <c r="J7" s="109"/>
      <c r="K7" s="85"/>
      <c r="L7" s="86"/>
      <c r="M7" s="85"/>
      <c r="N7" s="86"/>
      <c r="O7" s="107"/>
    </row>
    <row r="8" spans="2:15" ht="15" customHeight="1">
      <c r="B8" s="98"/>
      <c r="C8" s="100"/>
      <c r="D8" s="4" t="s">
        <v>25</v>
      </c>
      <c r="E8" s="5" t="s">
        <v>2</v>
      </c>
      <c r="F8" s="4" t="s">
        <v>25</v>
      </c>
      <c r="G8" s="5" t="s">
        <v>2</v>
      </c>
      <c r="H8" s="104" t="s">
        <v>26</v>
      </c>
      <c r="I8" s="6" t="s">
        <v>25</v>
      </c>
      <c r="J8" s="117" t="s">
        <v>99</v>
      </c>
      <c r="K8" s="4" t="s">
        <v>25</v>
      </c>
      <c r="L8" s="5" t="s">
        <v>2</v>
      </c>
      <c r="M8" s="4" t="s">
        <v>25</v>
      </c>
      <c r="N8" s="5" t="s">
        <v>2</v>
      </c>
      <c r="O8" s="104" t="s">
        <v>26</v>
      </c>
    </row>
    <row r="9" spans="2:15" ht="15" customHeight="1" thickBot="1">
      <c r="B9" s="99"/>
      <c r="C9" s="101"/>
      <c r="D9" s="7" t="s">
        <v>27</v>
      </c>
      <c r="E9" s="8" t="s">
        <v>28</v>
      </c>
      <c r="F9" s="7" t="s">
        <v>27</v>
      </c>
      <c r="G9" s="8" t="s">
        <v>28</v>
      </c>
      <c r="H9" s="105"/>
      <c r="I9" s="9" t="s">
        <v>27</v>
      </c>
      <c r="J9" s="118"/>
      <c r="K9" s="7" t="s">
        <v>27</v>
      </c>
      <c r="L9" s="8" t="s">
        <v>28</v>
      </c>
      <c r="M9" s="7" t="s">
        <v>27</v>
      </c>
      <c r="N9" s="8" t="s">
        <v>28</v>
      </c>
      <c r="O9" s="105"/>
    </row>
    <row r="10" spans="2:15" ht="14.5" thickBot="1">
      <c r="B10" s="10">
        <v>1</v>
      </c>
      <c r="C10" s="11" t="s">
        <v>9</v>
      </c>
      <c r="D10" s="12">
        <v>66</v>
      </c>
      <c r="E10" s="13">
        <v>0.32038834951456313</v>
      </c>
      <c r="F10" s="12">
        <v>66</v>
      </c>
      <c r="G10" s="13">
        <v>0.29464285714285715</v>
      </c>
      <c r="H10" s="14">
        <v>0</v>
      </c>
      <c r="I10" s="12">
        <v>73</v>
      </c>
      <c r="J10" s="14">
        <v>-9.589041095890416E-2</v>
      </c>
      <c r="K10" s="12">
        <v>976</v>
      </c>
      <c r="L10" s="13">
        <v>0.29459704195593117</v>
      </c>
      <c r="M10" s="12">
        <v>834</v>
      </c>
      <c r="N10" s="13">
        <v>0.40348330914368652</v>
      </c>
      <c r="O10" s="14">
        <v>0.17026378896882499</v>
      </c>
    </row>
    <row r="11" spans="2:15" ht="14.5" thickBot="1">
      <c r="B11" s="50">
        <v>2</v>
      </c>
      <c r="C11" s="15" t="s">
        <v>40</v>
      </c>
      <c r="D11" s="16">
        <v>32</v>
      </c>
      <c r="E11" s="17">
        <v>0.1553398058252427</v>
      </c>
      <c r="F11" s="16">
        <v>21</v>
      </c>
      <c r="G11" s="17">
        <v>9.375E-2</v>
      </c>
      <c r="H11" s="18">
        <v>0.52380952380952372</v>
      </c>
      <c r="I11" s="16">
        <v>58</v>
      </c>
      <c r="J11" s="18">
        <v>-0.44827586206896552</v>
      </c>
      <c r="K11" s="16">
        <v>852</v>
      </c>
      <c r="L11" s="17">
        <v>0.25716872924841533</v>
      </c>
      <c r="M11" s="16">
        <v>163</v>
      </c>
      <c r="N11" s="17">
        <v>7.885824866956942E-2</v>
      </c>
      <c r="O11" s="18">
        <v>4.2269938650306749</v>
      </c>
    </row>
    <row r="12" spans="2:15" ht="14.5" thickBot="1">
      <c r="B12" s="10">
        <v>3</v>
      </c>
      <c r="C12" s="11" t="s">
        <v>12</v>
      </c>
      <c r="D12" s="12">
        <v>17</v>
      </c>
      <c r="E12" s="13">
        <v>8.2524271844660199E-2</v>
      </c>
      <c r="F12" s="12">
        <v>44</v>
      </c>
      <c r="G12" s="13">
        <v>0.19642857142857142</v>
      </c>
      <c r="H12" s="14">
        <v>-0.61363636363636365</v>
      </c>
      <c r="I12" s="12">
        <v>9</v>
      </c>
      <c r="J12" s="14">
        <v>0.88888888888888884</v>
      </c>
      <c r="K12" s="12">
        <v>271</v>
      </c>
      <c r="L12" s="13">
        <v>8.1798973739812861E-2</v>
      </c>
      <c r="M12" s="12">
        <v>238</v>
      </c>
      <c r="N12" s="13">
        <v>0.11514271891630382</v>
      </c>
      <c r="O12" s="14">
        <v>0.1386554621848739</v>
      </c>
    </row>
    <row r="13" spans="2:15" ht="14.5" thickBot="1">
      <c r="B13" s="50">
        <v>4</v>
      </c>
      <c r="C13" s="15" t="s">
        <v>4</v>
      </c>
      <c r="D13" s="16">
        <v>16</v>
      </c>
      <c r="E13" s="17">
        <v>7.7669902912621352E-2</v>
      </c>
      <c r="F13" s="16">
        <v>44</v>
      </c>
      <c r="G13" s="17">
        <v>0.19642857142857142</v>
      </c>
      <c r="H13" s="18">
        <v>-0.63636363636363635</v>
      </c>
      <c r="I13" s="16">
        <v>5</v>
      </c>
      <c r="J13" s="18">
        <v>2.2000000000000002</v>
      </c>
      <c r="K13" s="16">
        <v>233</v>
      </c>
      <c r="L13" s="17">
        <v>7.0329006942348324E-2</v>
      </c>
      <c r="M13" s="16">
        <v>261</v>
      </c>
      <c r="N13" s="17">
        <v>0.1262699564586357</v>
      </c>
      <c r="O13" s="18">
        <v>-0.10727969348659006</v>
      </c>
    </row>
    <row r="14" spans="2:15" ht="14.5" thickBot="1">
      <c r="B14" s="10">
        <v>5</v>
      </c>
      <c r="C14" s="11" t="s">
        <v>16</v>
      </c>
      <c r="D14" s="12">
        <v>20</v>
      </c>
      <c r="E14" s="13">
        <v>9.7087378640776698E-2</v>
      </c>
      <c r="F14" s="12">
        <v>17</v>
      </c>
      <c r="G14" s="13">
        <v>7.5892857142857137E-2</v>
      </c>
      <c r="H14" s="14">
        <v>0.17647058823529416</v>
      </c>
      <c r="I14" s="12">
        <v>20</v>
      </c>
      <c r="J14" s="14">
        <v>0</v>
      </c>
      <c r="K14" s="12">
        <v>218</v>
      </c>
      <c r="L14" s="13">
        <v>6.5801388469664962E-2</v>
      </c>
      <c r="M14" s="12">
        <v>174</v>
      </c>
      <c r="N14" s="13">
        <v>8.4179970972423801E-2</v>
      </c>
      <c r="O14" s="14">
        <v>0.25287356321839072</v>
      </c>
    </row>
    <row r="15" spans="2:15" ht="14.5" thickBot="1">
      <c r="B15" s="96" t="s">
        <v>41</v>
      </c>
      <c r="C15" s="97"/>
      <c r="D15" s="20">
        <f>SUM(D10:D14)</f>
        <v>151</v>
      </c>
      <c r="E15" s="21">
        <f>D15/D17</f>
        <v>0.73300970873786409</v>
      </c>
      <c r="F15" s="20">
        <f>SUM(F10:F14)</f>
        <v>192</v>
      </c>
      <c r="G15" s="21">
        <f>F15/F17</f>
        <v>0.8571428571428571</v>
      </c>
      <c r="H15" s="22">
        <f>D15/F15-1</f>
        <v>-0.21354166666666663</v>
      </c>
      <c r="I15" s="20">
        <f>SUM(I10:I14)</f>
        <v>165</v>
      </c>
      <c r="J15" s="21">
        <f>D15/I15-1</f>
        <v>-8.484848484848484E-2</v>
      </c>
      <c r="K15" s="20">
        <f>SUM(K10:K14)</f>
        <v>2550</v>
      </c>
      <c r="L15" s="21">
        <f>K15/K17</f>
        <v>0.7696951403561727</v>
      </c>
      <c r="M15" s="20">
        <f>SUM(M10:M14)</f>
        <v>1670</v>
      </c>
      <c r="N15" s="21">
        <f>M15/M17</f>
        <v>0.80793420416061923</v>
      </c>
      <c r="O15" s="22">
        <f>K15/M15-1</f>
        <v>0.52694610778443107</v>
      </c>
    </row>
    <row r="16" spans="2:15" ht="14.5" thickBot="1">
      <c r="B16" s="96" t="s">
        <v>29</v>
      </c>
      <c r="C16" s="97"/>
      <c r="D16" s="20">
        <f>D17-D15</f>
        <v>55</v>
      </c>
      <c r="E16" s="21">
        <f t="shared" ref="E16:O16" si="0">E17-E15</f>
        <v>0.26699029126213591</v>
      </c>
      <c r="F16" s="33">
        <f t="shared" si="0"/>
        <v>32</v>
      </c>
      <c r="G16" s="21">
        <f t="shared" si="0"/>
        <v>0.14285714285714279</v>
      </c>
      <c r="H16" s="22">
        <f t="shared" si="0"/>
        <v>0.13318452380952372</v>
      </c>
      <c r="I16" s="33">
        <f t="shared" si="0"/>
        <v>57</v>
      </c>
      <c r="J16" s="22">
        <f t="shared" si="0"/>
        <v>1.2776412776412727E-2</v>
      </c>
      <c r="K16" s="33">
        <f t="shared" si="0"/>
        <v>763</v>
      </c>
      <c r="L16" s="21">
        <f t="shared" si="0"/>
        <v>0.2303048596438273</v>
      </c>
      <c r="M16" s="33">
        <f t="shared" si="0"/>
        <v>397</v>
      </c>
      <c r="N16" s="21">
        <f t="shared" si="0"/>
        <v>0.19206579583938077</v>
      </c>
      <c r="O16" s="22">
        <f t="shared" si="0"/>
        <v>7.5859891247983091E-2</v>
      </c>
    </row>
    <row r="17" spans="2:15" ht="14.5" thickBot="1">
      <c r="B17" s="94" t="s">
        <v>30</v>
      </c>
      <c r="C17" s="95"/>
      <c r="D17" s="23">
        <v>206</v>
      </c>
      <c r="E17" s="24">
        <v>1</v>
      </c>
      <c r="F17" s="23">
        <v>224</v>
      </c>
      <c r="G17" s="24">
        <v>0.99999999999999989</v>
      </c>
      <c r="H17" s="25">
        <v>-8.0357142857142905E-2</v>
      </c>
      <c r="I17" s="23">
        <v>222</v>
      </c>
      <c r="J17" s="25">
        <v>-7.2072072072072113E-2</v>
      </c>
      <c r="K17" s="23">
        <v>3313</v>
      </c>
      <c r="L17" s="24">
        <v>1</v>
      </c>
      <c r="M17" s="23">
        <v>2067</v>
      </c>
      <c r="N17" s="24">
        <v>1</v>
      </c>
      <c r="O17" s="25">
        <v>0.60280599903241416</v>
      </c>
    </row>
    <row r="18" spans="2:15">
      <c r="B18" s="63" t="s">
        <v>58</v>
      </c>
    </row>
    <row r="19" spans="2:15">
      <c r="B19" s="63" t="s">
        <v>65</v>
      </c>
    </row>
    <row r="20" spans="2:15">
      <c r="B20" s="66" t="s">
        <v>59</v>
      </c>
      <c r="C20" s="1"/>
      <c r="D20" s="1"/>
      <c r="E20" s="1"/>
      <c r="F20" s="1"/>
      <c r="G20" s="1"/>
    </row>
    <row r="21" spans="2:15">
      <c r="B21" s="67" t="s">
        <v>66</v>
      </c>
    </row>
    <row r="22" spans="2:15">
      <c r="B22" s="60"/>
    </row>
  </sheetData>
  <mergeCells count="26">
    <mergeCell ref="B2:O2"/>
    <mergeCell ref="B3:O3"/>
    <mergeCell ref="O8:O9"/>
    <mergeCell ref="I6:I7"/>
    <mergeCell ref="J6:J7"/>
    <mergeCell ref="D6:E7"/>
    <mergeCell ref="H6:H7"/>
    <mergeCell ref="K4:O4"/>
    <mergeCell ref="K5:O5"/>
    <mergeCell ref="K6:L7"/>
    <mergeCell ref="M6:N7"/>
    <mergeCell ref="O6:O7"/>
    <mergeCell ref="B17:C17"/>
    <mergeCell ref="B15:C15"/>
    <mergeCell ref="B16:C16"/>
    <mergeCell ref="D4:H4"/>
    <mergeCell ref="I4:J4"/>
    <mergeCell ref="F6:G7"/>
    <mergeCell ref="D5:H5"/>
    <mergeCell ref="I5:J5"/>
    <mergeCell ref="B4:B6"/>
    <mergeCell ref="C4:C6"/>
    <mergeCell ref="B7:B9"/>
    <mergeCell ref="C7:C9"/>
    <mergeCell ref="H8:H9"/>
    <mergeCell ref="J8:J9"/>
  </mergeCells>
  <phoneticPr fontId="4" type="noConversion"/>
  <conditionalFormatting sqref="D10:O14">
    <cfRule type="cellIs" dxfId="26" priority="2" operator="equal">
      <formula>0</formula>
    </cfRule>
  </conditionalFormatting>
  <conditionalFormatting sqref="H10:H16">
    <cfRule type="cellIs" dxfId="25" priority="3" operator="lessThan">
      <formula>0</formula>
    </cfRule>
  </conditionalFormatting>
  <conditionalFormatting sqref="J10:J14">
    <cfRule type="cellIs" dxfId="24" priority="9" operator="lessThan">
      <formula>0</formula>
    </cfRule>
  </conditionalFormatting>
  <conditionalFormatting sqref="J16">
    <cfRule type="cellIs" dxfId="23" priority="4" operator="lessThan">
      <formula>0</formula>
    </cfRule>
  </conditionalFormatting>
  <conditionalFormatting sqref="O10:O16">
    <cfRule type="cellIs" dxfId="22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2" orientation="landscape" horizont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1BE71-9014-4086-B9E9-5CDB4A456620}">
  <sheetPr>
    <pageSetUpPr fitToPage="1"/>
  </sheetPr>
  <dimension ref="B1:V81"/>
  <sheetViews>
    <sheetView showGridLines="0" workbookViewId="0"/>
  </sheetViews>
  <sheetFormatPr defaultColWidth="9.1796875" defaultRowHeight="14"/>
  <cols>
    <col min="1" max="1" width="2" style="1" customWidth="1"/>
    <col min="2" max="2" width="8.1796875" style="1" customWidth="1"/>
    <col min="3" max="3" width="19.1796875" style="1" customWidth="1"/>
    <col min="4" max="12" width="10.1796875" style="1" customWidth="1"/>
    <col min="13" max="14" width="4.453125" style="1" customWidth="1"/>
    <col min="15" max="15" width="13.1796875" style="1" customWidth="1"/>
    <col min="16" max="16" width="19.1796875" style="1" customWidth="1"/>
    <col min="17" max="17" width="10.453125" style="1" customWidth="1"/>
    <col min="18" max="22" width="10.54296875" style="1" customWidth="1"/>
    <col min="23" max="23" width="11.81640625" style="1" customWidth="1"/>
    <col min="24" max="16384" width="9.1796875" style="1"/>
  </cols>
  <sheetData>
    <row r="1" spans="2:22">
      <c r="B1" s="1" t="s">
        <v>7</v>
      </c>
      <c r="D1" s="2"/>
      <c r="O1" s="3"/>
      <c r="V1" s="75">
        <v>46329</v>
      </c>
    </row>
    <row r="2" spans="2:22" ht="14.5" customHeight="1">
      <c r="B2" s="102" t="s">
        <v>123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68"/>
      <c r="N2" s="26"/>
      <c r="O2" s="102" t="s">
        <v>79</v>
      </c>
      <c r="P2" s="102"/>
      <c r="Q2" s="102"/>
      <c r="R2" s="102"/>
      <c r="S2" s="102"/>
      <c r="T2" s="102"/>
      <c r="U2" s="102"/>
      <c r="V2" s="102"/>
    </row>
    <row r="3" spans="2:22" ht="14.5" customHeight="1">
      <c r="B3" s="126" t="s">
        <v>124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68"/>
      <c r="N3" s="26"/>
      <c r="O3" s="126" t="s">
        <v>80</v>
      </c>
      <c r="P3" s="126"/>
      <c r="Q3" s="126"/>
      <c r="R3" s="126"/>
      <c r="S3" s="126"/>
      <c r="T3" s="126"/>
      <c r="U3" s="126"/>
      <c r="V3" s="126"/>
    </row>
    <row r="4" spans="2:22" ht="14.5" customHeight="1" thickBot="1">
      <c r="B4" s="76"/>
      <c r="C4" s="76"/>
      <c r="D4" s="76"/>
      <c r="E4" s="76"/>
      <c r="F4" s="76"/>
      <c r="G4" s="76"/>
      <c r="H4" s="76"/>
      <c r="I4" s="76"/>
      <c r="J4" s="76"/>
      <c r="K4" s="28"/>
      <c r="L4" s="77" t="s">
        <v>73</v>
      </c>
      <c r="M4" s="68"/>
      <c r="O4" s="76"/>
      <c r="P4" s="76"/>
      <c r="Q4" s="76"/>
      <c r="R4" s="76"/>
      <c r="S4" s="76"/>
      <c r="T4" s="76"/>
      <c r="U4" s="28"/>
      <c r="V4" s="77" t="s">
        <v>73</v>
      </c>
    </row>
    <row r="5" spans="2:22" ht="14.5">
      <c r="B5" s="89" t="s">
        <v>0</v>
      </c>
      <c r="C5" s="89" t="s">
        <v>1</v>
      </c>
      <c r="D5" s="91" t="s">
        <v>117</v>
      </c>
      <c r="E5" s="92"/>
      <c r="F5" s="92"/>
      <c r="G5" s="92"/>
      <c r="H5" s="92"/>
      <c r="I5" s="111"/>
      <c r="J5" s="91" t="s">
        <v>97</v>
      </c>
      <c r="K5" s="92"/>
      <c r="L5" s="111"/>
      <c r="M5" s="68"/>
      <c r="O5" s="89" t="s">
        <v>0</v>
      </c>
      <c r="P5" s="89" t="s">
        <v>1</v>
      </c>
      <c r="Q5" s="91" t="s">
        <v>125</v>
      </c>
      <c r="R5" s="92"/>
      <c r="S5" s="92"/>
      <c r="T5" s="92"/>
      <c r="U5" s="92"/>
      <c r="V5" s="111"/>
    </row>
    <row r="6" spans="2:22" ht="14.5" customHeight="1" thickBot="1">
      <c r="B6" s="90"/>
      <c r="C6" s="90"/>
      <c r="D6" s="115" t="s">
        <v>118</v>
      </c>
      <c r="E6" s="113"/>
      <c r="F6" s="113"/>
      <c r="G6" s="113"/>
      <c r="H6" s="113"/>
      <c r="I6" s="114"/>
      <c r="J6" s="115" t="s">
        <v>98</v>
      </c>
      <c r="K6" s="113"/>
      <c r="L6" s="114"/>
      <c r="M6" s="68"/>
      <c r="O6" s="90"/>
      <c r="P6" s="90"/>
      <c r="Q6" s="115" t="s">
        <v>120</v>
      </c>
      <c r="R6" s="113"/>
      <c r="S6" s="113"/>
      <c r="T6" s="113"/>
      <c r="U6" s="113"/>
      <c r="V6" s="114"/>
    </row>
    <row r="7" spans="2:22" ht="14.5" customHeight="1">
      <c r="B7" s="90"/>
      <c r="C7" s="90"/>
      <c r="D7" s="83">
        <v>2026</v>
      </c>
      <c r="E7" s="84"/>
      <c r="F7" s="83">
        <v>2025</v>
      </c>
      <c r="G7" s="84"/>
      <c r="H7" s="106" t="s">
        <v>22</v>
      </c>
      <c r="I7" s="106" t="s">
        <v>46</v>
      </c>
      <c r="J7" s="106">
        <v>2026</v>
      </c>
      <c r="K7" s="106" t="s">
        <v>126</v>
      </c>
      <c r="L7" s="124" t="s">
        <v>127</v>
      </c>
      <c r="M7" s="68"/>
      <c r="O7" s="90"/>
      <c r="P7" s="90"/>
      <c r="Q7" s="83">
        <v>2026</v>
      </c>
      <c r="R7" s="84"/>
      <c r="S7" s="83">
        <v>2025</v>
      </c>
      <c r="T7" s="84"/>
      <c r="U7" s="106" t="s">
        <v>22</v>
      </c>
      <c r="V7" s="106" t="s">
        <v>74</v>
      </c>
    </row>
    <row r="8" spans="2:22" ht="14.5" customHeight="1" thickBot="1">
      <c r="B8" s="100" t="s">
        <v>23</v>
      </c>
      <c r="C8" s="100" t="s">
        <v>24</v>
      </c>
      <c r="D8" s="85"/>
      <c r="E8" s="86"/>
      <c r="F8" s="85"/>
      <c r="G8" s="86"/>
      <c r="H8" s="107"/>
      <c r="I8" s="107"/>
      <c r="J8" s="107"/>
      <c r="K8" s="107"/>
      <c r="L8" s="125"/>
      <c r="M8" s="68"/>
      <c r="O8" s="100" t="s">
        <v>23</v>
      </c>
      <c r="P8" s="100" t="s">
        <v>24</v>
      </c>
      <c r="Q8" s="85"/>
      <c r="R8" s="86"/>
      <c r="S8" s="85"/>
      <c r="T8" s="86"/>
      <c r="U8" s="107"/>
      <c r="V8" s="107"/>
    </row>
    <row r="9" spans="2:22" ht="14.5" customHeight="1">
      <c r="B9" s="100"/>
      <c r="C9" s="100"/>
      <c r="D9" s="4" t="s">
        <v>25</v>
      </c>
      <c r="E9" s="5" t="s">
        <v>2</v>
      </c>
      <c r="F9" s="4" t="s">
        <v>25</v>
      </c>
      <c r="G9" s="5" t="s">
        <v>2</v>
      </c>
      <c r="H9" s="104" t="s">
        <v>26</v>
      </c>
      <c r="I9" s="104" t="s">
        <v>47</v>
      </c>
      <c r="J9" s="104" t="s">
        <v>25</v>
      </c>
      <c r="K9" s="104" t="s">
        <v>122</v>
      </c>
      <c r="L9" s="122" t="s">
        <v>128</v>
      </c>
      <c r="M9" s="68"/>
      <c r="O9" s="100"/>
      <c r="P9" s="100"/>
      <c r="Q9" s="4" t="s">
        <v>25</v>
      </c>
      <c r="R9" s="5" t="s">
        <v>2</v>
      </c>
      <c r="S9" s="4" t="s">
        <v>25</v>
      </c>
      <c r="T9" s="5" t="s">
        <v>2</v>
      </c>
      <c r="U9" s="104" t="s">
        <v>26</v>
      </c>
      <c r="V9" s="104" t="s">
        <v>75</v>
      </c>
    </row>
    <row r="10" spans="2:22" ht="14.5" customHeight="1" thickBot="1">
      <c r="B10" s="101"/>
      <c r="C10" s="101"/>
      <c r="D10" s="7" t="s">
        <v>27</v>
      </c>
      <c r="E10" s="8" t="s">
        <v>28</v>
      </c>
      <c r="F10" s="7" t="s">
        <v>27</v>
      </c>
      <c r="G10" s="8" t="s">
        <v>28</v>
      </c>
      <c r="H10" s="105"/>
      <c r="I10" s="105"/>
      <c r="J10" s="105" t="s">
        <v>27</v>
      </c>
      <c r="K10" s="105"/>
      <c r="L10" s="123"/>
      <c r="M10" s="68"/>
      <c r="O10" s="101"/>
      <c r="P10" s="101"/>
      <c r="Q10" s="7" t="s">
        <v>27</v>
      </c>
      <c r="R10" s="8" t="s">
        <v>28</v>
      </c>
      <c r="S10" s="7" t="s">
        <v>27</v>
      </c>
      <c r="T10" s="8" t="s">
        <v>28</v>
      </c>
      <c r="U10" s="105"/>
      <c r="V10" s="105"/>
    </row>
    <row r="11" spans="2:22" ht="14.5" customHeight="1" thickBot="1">
      <c r="B11" s="10">
        <v>1</v>
      </c>
      <c r="C11" s="11" t="s">
        <v>11</v>
      </c>
      <c r="D11" s="12">
        <v>1211</v>
      </c>
      <c r="E11" s="13">
        <v>0.18136887823872996</v>
      </c>
      <c r="F11" s="12">
        <v>981</v>
      </c>
      <c r="G11" s="13">
        <v>0.15020670647680295</v>
      </c>
      <c r="H11" s="14">
        <v>0.23445463812436285</v>
      </c>
      <c r="I11" s="29">
        <v>1</v>
      </c>
      <c r="J11" s="12">
        <v>1142</v>
      </c>
      <c r="K11" s="14">
        <v>6.0420315236427324E-2</v>
      </c>
      <c r="L11" s="29">
        <v>0</v>
      </c>
      <c r="M11" s="68"/>
      <c r="O11" s="10">
        <v>1</v>
      </c>
      <c r="P11" s="11" t="s">
        <v>11</v>
      </c>
      <c r="Q11" s="12">
        <v>11613</v>
      </c>
      <c r="R11" s="13">
        <v>0.18706507731958763</v>
      </c>
      <c r="S11" s="12">
        <v>8373</v>
      </c>
      <c r="T11" s="13">
        <v>0.15033395575983913</v>
      </c>
      <c r="U11" s="14">
        <v>0.38695807954138295</v>
      </c>
      <c r="V11" s="29">
        <v>2</v>
      </c>
    </row>
    <row r="12" spans="2:22" ht="14.5" customHeight="1" thickBot="1">
      <c r="B12" s="69">
        <v>2</v>
      </c>
      <c r="C12" s="15" t="s">
        <v>38</v>
      </c>
      <c r="D12" s="16">
        <v>1068</v>
      </c>
      <c r="E12" s="17">
        <v>0.15995207428485847</v>
      </c>
      <c r="F12" s="16">
        <v>1064</v>
      </c>
      <c r="G12" s="17">
        <v>0.16291532690246516</v>
      </c>
      <c r="H12" s="18">
        <v>3.759398496240518E-3</v>
      </c>
      <c r="I12" s="30">
        <v>-1</v>
      </c>
      <c r="J12" s="16">
        <v>956</v>
      </c>
      <c r="K12" s="18">
        <v>0.11715481171548126</v>
      </c>
      <c r="L12" s="30">
        <v>0</v>
      </c>
      <c r="M12" s="68"/>
      <c r="O12" s="69">
        <v>2</v>
      </c>
      <c r="P12" s="15" t="s">
        <v>38</v>
      </c>
      <c r="Q12" s="16">
        <v>9555</v>
      </c>
      <c r="R12" s="17">
        <v>0.15391430412371135</v>
      </c>
      <c r="S12" s="16">
        <v>9571</v>
      </c>
      <c r="T12" s="17">
        <v>0.17184357943119793</v>
      </c>
      <c r="U12" s="18">
        <v>-1.6717166440288755E-3</v>
      </c>
      <c r="V12" s="30">
        <v>-1</v>
      </c>
    </row>
    <row r="13" spans="2:22" ht="14.5" customHeight="1" thickBot="1">
      <c r="B13" s="10">
        <v>3</v>
      </c>
      <c r="C13" s="11" t="s">
        <v>16</v>
      </c>
      <c r="D13" s="12">
        <v>979</v>
      </c>
      <c r="E13" s="13">
        <v>0.14662273476112025</v>
      </c>
      <c r="F13" s="12">
        <v>950</v>
      </c>
      <c r="G13" s="13">
        <v>0.14546011330577246</v>
      </c>
      <c r="H13" s="14">
        <v>3.0526315789473735E-2</v>
      </c>
      <c r="I13" s="29">
        <v>0</v>
      </c>
      <c r="J13" s="12">
        <v>902</v>
      </c>
      <c r="K13" s="14">
        <v>8.5365853658536661E-2</v>
      </c>
      <c r="L13" s="29">
        <v>0</v>
      </c>
      <c r="M13" s="68"/>
      <c r="O13" s="10">
        <v>3</v>
      </c>
      <c r="P13" s="11" t="s">
        <v>16</v>
      </c>
      <c r="Q13" s="12">
        <v>8760</v>
      </c>
      <c r="R13" s="13">
        <v>0.14110824742268041</v>
      </c>
      <c r="S13" s="12">
        <v>8871</v>
      </c>
      <c r="T13" s="13">
        <v>0.15927535191037059</v>
      </c>
      <c r="U13" s="14">
        <v>-1.2512681772066325E-2</v>
      </c>
      <c r="V13" s="29">
        <v>-1</v>
      </c>
    </row>
    <row r="14" spans="2:22" ht="14.5" customHeight="1" thickBot="1">
      <c r="B14" s="69">
        <v>4</v>
      </c>
      <c r="C14" s="15" t="s">
        <v>13</v>
      </c>
      <c r="D14" s="16">
        <v>669</v>
      </c>
      <c r="E14" s="17">
        <v>0.10019469821776247</v>
      </c>
      <c r="F14" s="16">
        <v>659</v>
      </c>
      <c r="G14" s="17">
        <v>0.10090338386158322</v>
      </c>
      <c r="H14" s="18">
        <v>1.5174506828528056E-2</v>
      </c>
      <c r="I14" s="30">
        <v>0</v>
      </c>
      <c r="J14" s="16">
        <v>523</v>
      </c>
      <c r="K14" s="18">
        <v>0.27915869980879537</v>
      </c>
      <c r="L14" s="30">
        <v>1</v>
      </c>
      <c r="M14" s="68"/>
      <c r="O14" s="69">
        <v>4</v>
      </c>
      <c r="P14" s="15" t="s">
        <v>17</v>
      </c>
      <c r="Q14" s="16">
        <v>6843</v>
      </c>
      <c r="R14" s="17">
        <v>0.11022873711340206</v>
      </c>
      <c r="S14" s="16">
        <v>6031</v>
      </c>
      <c r="T14" s="17">
        <v>0.10828425739729963</v>
      </c>
      <c r="U14" s="18">
        <v>0.13463770518985241</v>
      </c>
      <c r="V14" s="30">
        <v>0</v>
      </c>
    </row>
    <row r="15" spans="2:22" ht="14.5" customHeight="1" thickBot="1">
      <c r="B15" s="10">
        <v>5</v>
      </c>
      <c r="C15" s="11" t="s">
        <v>17</v>
      </c>
      <c r="D15" s="12">
        <v>660</v>
      </c>
      <c r="E15" s="13">
        <v>9.8846787479406922E-2</v>
      </c>
      <c r="F15" s="12">
        <v>613</v>
      </c>
      <c r="G15" s="13">
        <v>9.3860052059408977E-2</v>
      </c>
      <c r="H15" s="14">
        <v>7.6672104404567731E-2</v>
      </c>
      <c r="I15" s="29">
        <v>1</v>
      </c>
      <c r="J15" s="12">
        <v>710</v>
      </c>
      <c r="K15" s="14">
        <v>-7.0422535211267623E-2</v>
      </c>
      <c r="L15" s="29">
        <v>-1</v>
      </c>
      <c r="M15" s="68"/>
      <c r="O15" s="10">
        <v>5</v>
      </c>
      <c r="P15" s="11" t="s">
        <v>13</v>
      </c>
      <c r="Q15" s="12">
        <v>6353</v>
      </c>
      <c r="R15" s="13">
        <v>0.10233569587628866</v>
      </c>
      <c r="S15" s="12">
        <v>5611</v>
      </c>
      <c r="T15" s="13">
        <v>0.10074332088480321</v>
      </c>
      <c r="U15" s="14">
        <v>0.13224024238103715</v>
      </c>
      <c r="V15" s="29">
        <v>0</v>
      </c>
    </row>
    <row r="16" spans="2:22" ht="14.5" customHeight="1" thickBot="1">
      <c r="B16" s="69">
        <v>6</v>
      </c>
      <c r="C16" s="15" t="s">
        <v>9</v>
      </c>
      <c r="D16" s="16">
        <v>456</v>
      </c>
      <c r="E16" s="17">
        <v>6.8294144076681149E-2</v>
      </c>
      <c r="F16" s="16">
        <v>646</v>
      </c>
      <c r="G16" s="17">
        <v>9.8912877047925285E-2</v>
      </c>
      <c r="H16" s="18">
        <v>-0.29411764705882348</v>
      </c>
      <c r="I16" s="30">
        <v>-1</v>
      </c>
      <c r="J16" s="16">
        <v>407</v>
      </c>
      <c r="K16" s="18">
        <v>0.12039312039312033</v>
      </c>
      <c r="L16" s="30">
        <v>0</v>
      </c>
      <c r="M16" s="68"/>
      <c r="O16" s="69">
        <v>6</v>
      </c>
      <c r="P16" s="15" t="s">
        <v>9</v>
      </c>
      <c r="Q16" s="16">
        <v>4208</v>
      </c>
      <c r="R16" s="17">
        <v>6.778350515463917E-2</v>
      </c>
      <c r="S16" s="16">
        <v>4499</v>
      </c>
      <c r="T16" s="17">
        <v>8.0777793737431769E-2</v>
      </c>
      <c r="U16" s="18">
        <v>-6.4681040231162501E-2</v>
      </c>
      <c r="V16" s="30">
        <v>0</v>
      </c>
    </row>
    <row r="17" spans="2:22" ht="14.5" customHeight="1" thickBot="1">
      <c r="B17" s="10">
        <v>7</v>
      </c>
      <c r="C17" s="11" t="s">
        <v>18</v>
      </c>
      <c r="D17" s="12">
        <v>269</v>
      </c>
      <c r="E17" s="13">
        <v>4.0287554290849181E-2</v>
      </c>
      <c r="F17" s="12">
        <v>291</v>
      </c>
      <c r="G17" s="13">
        <v>4.4556729444189251E-2</v>
      </c>
      <c r="H17" s="14">
        <v>-7.5601374570446689E-2</v>
      </c>
      <c r="I17" s="29">
        <v>2</v>
      </c>
      <c r="J17" s="12">
        <v>294</v>
      </c>
      <c r="K17" s="14">
        <v>-8.503401360544216E-2</v>
      </c>
      <c r="L17" s="29">
        <v>1</v>
      </c>
      <c r="M17" s="68"/>
      <c r="O17" s="10">
        <v>7</v>
      </c>
      <c r="P17" s="11" t="s">
        <v>18</v>
      </c>
      <c r="Q17" s="12">
        <v>2942</v>
      </c>
      <c r="R17" s="13">
        <v>4.7390463917525771E-2</v>
      </c>
      <c r="S17" s="12">
        <v>2561</v>
      </c>
      <c r="T17" s="13">
        <v>4.5981758115484057E-2</v>
      </c>
      <c r="U17" s="14">
        <v>0.14877001171417414</v>
      </c>
      <c r="V17" s="29">
        <v>1</v>
      </c>
    </row>
    <row r="18" spans="2:22" ht="14.5" customHeight="1" thickBot="1">
      <c r="B18" s="69">
        <v>8</v>
      </c>
      <c r="C18" s="15" t="s">
        <v>12</v>
      </c>
      <c r="D18" s="16">
        <v>263</v>
      </c>
      <c r="E18" s="17">
        <v>3.9388947131945483E-2</v>
      </c>
      <c r="F18" s="16">
        <v>315</v>
      </c>
      <c r="G18" s="17">
        <v>4.8231511254019289E-2</v>
      </c>
      <c r="H18" s="18">
        <v>-0.16507936507936505</v>
      </c>
      <c r="I18" s="30">
        <v>0</v>
      </c>
      <c r="J18" s="16">
        <v>319</v>
      </c>
      <c r="K18" s="18">
        <v>-0.17554858934169282</v>
      </c>
      <c r="L18" s="30">
        <v>-1</v>
      </c>
      <c r="M18" s="68"/>
      <c r="O18" s="69">
        <v>8</v>
      </c>
      <c r="P18" s="15" t="s">
        <v>12</v>
      </c>
      <c r="Q18" s="16">
        <v>2919</v>
      </c>
      <c r="R18" s="17">
        <v>4.7019974226804123E-2</v>
      </c>
      <c r="S18" s="16">
        <v>3198</v>
      </c>
      <c r="T18" s="17">
        <v>5.7418845159436946E-2</v>
      </c>
      <c r="U18" s="18">
        <v>-8.7242026266416528E-2</v>
      </c>
      <c r="V18" s="30">
        <v>-1</v>
      </c>
    </row>
    <row r="19" spans="2:22" ht="14.5" customHeight="1" thickBot="1">
      <c r="B19" s="10">
        <v>9</v>
      </c>
      <c r="C19" s="11" t="s">
        <v>15</v>
      </c>
      <c r="D19" s="12">
        <v>251</v>
      </c>
      <c r="E19" s="13">
        <v>3.7591732814138086E-2</v>
      </c>
      <c r="F19" s="12">
        <v>216</v>
      </c>
      <c r="G19" s="13">
        <v>3.3073036288470373E-2</v>
      </c>
      <c r="H19" s="14">
        <v>0.16203703703703698</v>
      </c>
      <c r="I19" s="29">
        <v>1</v>
      </c>
      <c r="J19" s="12">
        <v>191</v>
      </c>
      <c r="K19" s="14">
        <v>0.31413612565445037</v>
      </c>
      <c r="L19" s="29">
        <v>0</v>
      </c>
      <c r="M19" s="68"/>
      <c r="O19" s="10">
        <v>9</v>
      </c>
      <c r="P19" s="11" t="s">
        <v>15</v>
      </c>
      <c r="Q19" s="12">
        <v>1885</v>
      </c>
      <c r="R19" s="13">
        <v>3.0364046391752577E-2</v>
      </c>
      <c r="S19" s="12">
        <v>1728</v>
      </c>
      <c r="T19" s="13">
        <v>3.1025567365699513E-2</v>
      </c>
      <c r="U19" s="14">
        <v>9.0856481481481399E-2</v>
      </c>
      <c r="V19" s="29">
        <v>0</v>
      </c>
    </row>
    <row r="20" spans="2:22" ht="14.5" customHeight="1" thickBot="1">
      <c r="B20" s="69">
        <v>10</v>
      </c>
      <c r="C20" s="15" t="s">
        <v>81</v>
      </c>
      <c r="D20" s="16">
        <v>179</v>
      </c>
      <c r="E20" s="17">
        <v>2.6808446907293695E-2</v>
      </c>
      <c r="F20" s="16">
        <v>0</v>
      </c>
      <c r="G20" s="17">
        <v>0</v>
      </c>
      <c r="H20" s="18" t="s">
        <v>100</v>
      </c>
      <c r="I20" s="30" t="s">
        <v>100</v>
      </c>
      <c r="J20" s="16">
        <v>137</v>
      </c>
      <c r="K20" s="18">
        <v>0.3065693430656935</v>
      </c>
      <c r="L20" s="30">
        <v>0</v>
      </c>
      <c r="M20" s="68"/>
      <c r="O20" s="69">
        <v>10</v>
      </c>
      <c r="P20" s="15" t="s">
        <v>14</v>
      </c>
      <c r="Q20" s="16">
        <v>1531</v>
      </c>
      <c r="R20" s="17">
        <v>2.466172680412371E-2</v>
      </c>
      <c r="S20" s="16">
        <v>1695</v>
      </c>
      <c r="T20" s="17">
        <v>3.0433065211146221E-2</v>
      </c>
      <c r="U20" s="18">
        <v>-9.675516224188796E-2</v>
      </c>
      <c r="V20" s="30">
        <v>0</v>
      </c>
    </row>
    <row r="21" spans="2:22" ht="14.5" customHeight="1" thickBot="1">
      <c r="B21" s="10">
        <v>11</v>
      </c>
      <c r="C21" s="11" t="s">
        <v>14</v>
      </c>
      <c r="D21" s="12">
        <v>163</v>
      </c>
      <c r="E21" s="13">
        <v>2.4412161150217163E-2</v>
      </c>
      <c r="F21" s="12">
        <v>362</v>
      </c>
      <c r="G21" s="13">
        <v>5.5427958964936457E-2</v>
      </c>
      <c r="H21" s="14">
        <v>-0.54972375690607733</v>
      </c>
      <c r="I21" s="29">
        <v>-4</v>
      </c>
      <c r="J21" s="12">
        <v>131</v>
      </c>
      <c r="K21" s="14">
        <v>0.24427480916030531</v>
      </c>
      <c r="L21" s="29">
        <v>0</v>
      </c>
      <c r="M21" s="68"/>
      <c r="O21" s="10">
        <v>11</v>
      </c>
      <c r="P21" s="11" t="s">
        <v>4</v>
      </c>
      <c r="Q21" s="12">
        <v>922</v>
      </c>
      <c r="R21" s="13">
        <v>1.4851804123711339E-2</v>
      </c>
      <c r="S21" s="12">
        <v>1008</v>
      </c>
      <c r="T21" s="13">
        <v>1.8098247629991383E-2</v>
      </c>
      <c r="U21" s="14">
        <v>-8.5317460317460347E-2</v>
      </c>
      <c r="V21" s="29">
        <v>0</v>
      </c>
    </row>
    <row r="22" spans="2:22" ht="14.5" customHeight="1" thickBot="1">
      <c r="B22" s="69">
        <v>12</v>
      </c>
      <c r="C22" s="15" t="s">
        <v>4</v>
      </c>
      <c r="D22" s="16">
        <v>137</v>
      </c>
      <c r="E22" s="17">
        <v>2.0518196794967799E-2</v>
      </c>
      <c r="F22" s="16">
        <v>149</v>
      </c>
      <c r="G22" s="17">
        <v>2.281427040269484E-2</v>
      </c>
      <c r="H22" s="18">
        <v>-8.0536912751677847E-2</v>
      </c>
      <c r="I22" s="30">
        <v>-1</v>
      </c>
      <c r="J22" s="16">
        <v>80</v>
      </c>
      <c r="K22" s="18">
        <v>0.71249999999999991</v>
      </c>
      <c r="L22" s="30">
        <v>0</v>
      </c>
      <c r="M22" s="68"/>
      <c r="O22" s="69">
        <v>12</v>
      </c>
      <c r="P22" s="15" t="s">
        <v>81</v>
      </c>
      <c r="Q22" s="16">
        <v>918</v>
      </c>
      <c r="R22" s="17">
        <v>1.4787371134020618E-2</v>
      </c>
      <c r="S22" s="16">
        <v>2</v>
      </c>
      <c r="T22" s="17">
        <v>3.5909221488078141E-5</v>
      </c>
      <c r="U22" s="18">
        <v>458</v>
      </c>
      <c r="V22" s="30">
        <v>56</v>
      </c>
    </row>
    <row r="23" spans="2:22" ht="14.5" customHeight="1" thickBot="1">
      <c r="B23" s="10">
        <v>13</v>
      </c>
      <c r="C23" s="11" t="s">
        <v>70</v>
      </c>
      <c r="D23" s="12">
        <v>70</v>
      </c>
      <c r="E23" s="13">
        <v>1.0483750187209824E-2</v>
      </c>
      <c r="F23" s="12">
        <v>60</v>
      </c>
      <c r="G23" s="13">
        <v>9.1869545245751028E-3</v>
      </c>
      <c r="H23" s="14">
        <v>0.16666666666666674</v>
      </c>
      <c r="I23" s="29">
        <v>-1</v>
      </c>
      <c r="J23" s="12">
        <v>56</v>
      </c>
      <c r="K23" s="14">
        <v>0.25</v>
      </c>
      <c r="L23" s="29">
        <v>0</v>
      </c>
      <c r="M23" s="68"/>
      <c r="O23" s="10">
        <v>13</v>
      </c>
      <c r="P23" s="11" t="s">
        <v>70</v>
      </c>
      <c r="Q23" s="12">
        <v>805</v>
      </c>
      <c r="R23" s="13">
        <v>1.2967139175257733E-2</v>
      </c>
      <c r="S23" s="12">
        <v>263</v>
      </c>
      <c r="T23" s="13">
        <v>4.722062625682275E-3</v>
      </c>
      <c r="U23" s="14">
        <v>2.0608365019011408</v>
      </c>
      <c r="V23" s="29">
        <v>0</v>
      </c>
    </row>
    <row r="24" spans="2:22" ht="14.5" customHeight="1" thickBot="1">
      <c r="B24" s="69">
        <v>14</v>
      </c>
      <c r="C24" s="15" t="s">
        <v>76</v>
      </c>
      <c r="D24" s="16">
        <v>61</v>
      </c>
      <c r="E24" s="17">
        <v>9.1358394488542764E-3</v>
      </c>
      <c r="F24" s="16">
        <v>52</v>
      </c>
      <c r="G24" s="17">
        <v>7.9620272546317566E-3</v>
      </c>
      <c r="H24" s="18">
        <v>0.17307692307692313</v>
      </c>
      <c r="I24" s="30">
        <v>-1</v>
      </c>
      <c r="J24" s="16">
        <v>51</v>
      </c>
      <c r="K24" s="18">
        <v>0.19607843137254899</v>
      </c>
      <c r="L24" s="30">
        <v>0</v>
      </c>
      <c r="M24" s="68"/>
      <c r="O24" s="69">
        <v>14</v>
      </c>
      <c r="P24" s="15" t="s">
        <v>76</v>
      </c>
      <c r="Q24" s="16">
        <v>381</v>
      </c>
      <c r="R24" s="17">
        <v>6.137242268041237E-3</v>
      </c>
      <c r="S24" s="16">
        <v>360</v>
      </c>
      <c r="T24" s="17">
        <v>6.4636598678540647E-3</v>
      </c>
      <c r="U24" s="18">
        <v>5.8333333333333348E-2</v>
      </c>
      <c r="V24" s="30">
        <v>-2</v>
      </c>
    </row>
    <row r="25" spans="2:22" ht="14.5" customHeight="1" thickBot="1">
      <c r="B25" s="10">
        <v>15</v>
      </c>
      <c r="C25" s="11" t="s">
        <v>64</v>
      </c>
      <c r="D25" s="12">
        <v>55</v>
      </c>
      <c r="E25" s="13">
        <v>8.2372322899505763E-3</v>
      </c>
      <c r="F25" s="12">
        <v>33</v>
      </c>
      <c r="G25" s="13">
        <v>5.052824988516307E-3</v>
      </c>
      <c r="H25" s="14">
        <v>0.66666666666666674</v>
      </c>
      <c r="I25" s="29">
        <v>-1</v>
      </c>
      <c r="J25" s="12">
        <v>37</v>
      </c>
      <c r="K25" s="14">
        <v>0.4864864864864864</v>
      </c>
      <c r="L25" s="29">
        <v>0</v>
      </c>
      <c r="M25" s="68"/>
      <c r="O25" s="10">
        <v>15</v>
      </c>
      <c r="P25" s="11" t="s">
        <v>64</v>
      </c>
      <c r="Q25" s="12">
        <v>301</v>
      </c>
      <c r="R25" s="13">
        <v>4.8485824742268042E-3</v>
      </c>
      <c r="S25" s="12">
        <v>220</v>
      </c>
      <c r="T25" s="13">
        <v>3.9500143636885948E-3</v>
      </c>
      <c r="U25" s="14">
        <v>0.36818181818181817</v>
      </c>
      <c r="V25" s="29">
        <v>-1</v>
      </c>
    </row>
    <row r="26" spans="2:22" ht="14.5" customHeight="1" thickBot="1">
      <c r="B26" s="69">
        <v>16</v>
      </c>
      <c r="C26" s="15" t="s">
        <v>94</v>
      </c>
      <c r="D26" s="16">
        <v>38</v>
      </c>
      <c r="E26" s="17">
        <v>5.6911786730567621E-3</v>
      </c>
      <c r="F26" s="16">
        <v>0</v>
      </c>
      <c r="G26" s="17">
        <v>0</v>
      </c>
      <c r="H26" s="18" t="s">
        <v>100</v>
      </c>
      <c r="I26" s="30" t="s">
        <v>100</v>
      </c>
      <c r="J26" s="16">
        <v>33</v>
      </c>
      <c r="K26" s="18">
        <v>0.1515151515151516</v>
      </c>
      <c r="L26" s="30">
        <v>0</v>
      </c>
      <c r="M26" s="68"/>
      <c r="O26" s="69">
        <v>16</v>
      </c>
      <c r="P26" s="15" t="s">
        <v>94</v>
      </c>
      <c r="Q26" s="16">
        <v>181</v>
      </c>
      <c r="R26" s="17">
        <v>2.9155927835051547E-3</v>
      </c>
      <c r="S26" s="16">
        <v>6</v>
      </c>
      <c r="T26" s="17">
        <v>1.0772766446423441E-4</v>
      </c>
      <c r="U26" s="18">
        <v>29.166666666666668</v>
      </c>
      <c r="V26" s="30">
        <v>35</v>
      </c>
    </row>
    <row r="27" spans="2:22" ht="14.5" customHeight="1" thickBot="1">
      <c r="B27" s="10">
        <v>17</v>
      </c>
      <c r="C27" s="11" t="s">
        <v>72</v>
      </c>
      <c r="D27" s="12">
        <v>34</v>
      </c>
      <c r="E27" s="13">
        <v>5.0921072337876292E-3</v>
      </c>
      <c r="F27" s="12">
        <v>1</v>
      </c>
      <c r="G27" s="13">
        <v>1.531159087429184E-4</v>
      </c>
      <c r="H27" s="14">
        <v>33</v>
      </c>
      <c r="I27" s="29">
        <v>22</v>
      </c>
      <c r="J27" s="12">
        <v>33</v>
      </c>
      <c r="K27" s="14">
        <v>3.0303030303030276E-2</v>
      </c>
      <c r="L27" s="29">
        <v>-1</v>
      </c>
      <c r="M27" s="68"/>
      <c r="O27" s="10">
        <v>17</v>
      </c>
      <c r="P27" s="11" t="s">
        <v>77</v>
      </c>
      <c r="Q27" s="12">
        <v>175</v>
      </c>
      <c r="R27" s="13">
        <v>2.8189432989690721E-3</v>
      </c>
      <c r="S27" s="12">
        <v>147</v>
      </c>
      <c r="T27" s="13">
        <v>2.639327779373743E-3</v>
      </c>
      <c r="U27" s="14">
        <v>0.19047619047619047</v>
      </c>
      <c r="V27" s="29">
        <v>-1</v>
      </c>
    </row>
    <row r="28" spans="2:22" ht="14.5" customHeight="1" thickBot="1">
      <c r="B28" s="69">
        <v>18</v>
      </c>
      <c r="C28" s="15" t="s">
        <v>82</v>
      </c>
      <c r="D28" s="16">
        <v>11</v>
      </c>
      <c r="E28" s="17">
        <v>1.6474464579901153E-3</v>
      </c>
      <c r="F28" s="16">
        <v>17</v>
      </c>
      <c r="G28" s="17">
        <v>2.6029704486296126E-3</v>
      </c>
      <c r="H28" s="18">
        <v>-0.3529411764705882</v>
      </c>
      <c r="I28" s="30">
        <v>-3</v>
      </c>
      <c r="J28" s="16">
        <v>13</v>
      </c>
      <c r="K28" s="18">
        <v>-0.15384615384615385</v>
      </c>
      <c r="L28" s="30">
        <v>1</v>
      </c>
      <c r="M28" s="68"/>
      <c r="O28" s="69">
        <v>18</v>
      </c>
      <c r="P28" s="15" t="s">
        <v>82</v>
      </c>
      <c r="Q28" s="16">
        <v>168</v>
      </c>
      <c r="R28" s="17">
        <v>2.7061855670103092E-3</v>
      </c>
      <c r="S28" s="16">
        <v>130</v>
      </c>
      <c r="T28" s="17">
        <v>2.3340993967250791E-3</v>
      </c>
      <c r="U28" s="18">
        <v>0.29230769230769238</v>
      </c>
      <c r="V28" s="30">
        <v>-1</v>
      </c>
    </row>
    <row r="29" spans="2:22" ht="14.5" customHeight="1" thickBot="1">
      <c r="B29" s="10">
        <v>19</v>
      </c>
      <c r="C29" s="11" t="s">
        <v>129</v>
      </c>
      <c r="D29" s="12">
        <v>10</v>
      </c>
      <c r="E29" s="13">
        <v>1.4976785981728321E-3</v>
      </c>
      <c r="F29" s="12">
        <v>6</v>
      </c>
      <c r="G29" s="13">
        <v>9.1869545245751034E-4</v>
      </c>
      <c r="H29" s="14">
        <v>0.66666666666666674</v>
      </c>
      <c r="I29" s="29">
        <v>1</v>
      </c>
      <c r="J29" s="12">
        <v>4</v>
      </c>
      <c r="K29" s="14">
        <v>1.5</v>
      </c>
      <c r="L29" s="29">
        <v>8</v>
      </c>
      <c r="M29" s="68"/>
      <c r="O29" s="10">
        <v>19</v>
      </c>
      <c r="P29" s="11" t="s">
        <v>72</v>
      </c>
      <c r="Q29" s="12">
        <v>166</v>
      </c>
      <c r="R29" s="13">
        <v>2.6739690721649485E-3</v>
      </c>
      <c r="S29" s="12">
        <v>17</v>
      </c>
      <c r="T29" s="13">
        <v>3.0522838264866416E-4</v>
      </c>
      <c r="U29" s="14">
        <v>8.764705882352942</v>
      </c>
      <c r="V29" s="29">
        <v>19</v>
      </c>
    </row>
    <row r="30" spans="2:22" ht="14.5" customHeight="1" thickBot="1">
      <c r="B30" s="69">
        <v>20</v>
      </c>
      <c r="C30" s="15" t="s">
        <v>83</v>
      </c>
      <c r="D30" s="16">
        <v>9</v>
      </c>
      <c r="E30" s="17">
        <v>1.3479107383555489E-3</v>
      </c>
      <c r="F30" s="16">
        <v>6</v>
      </c>
      <c r="G30" s="17">
        <v>9.1869545245751034E-4</v>
      </c>
      <c r="H30" s="18">
        <v>0.5</v>
      </c>
      <c r="I30" s="30">
        <v>0</v>
      </c>
      <c r="J30" s="16">
        <v>9</v>
      </c>
      <c r="K30" s="18">
        <v>0</v>
      </c>
      <c r="L30" s="30">
        <v>1</v>
      </c>
      <c r="M30" s="68"/>
      <c r="O30" s="69">
        <v>20</v>
      </c>
      <c r="P30" s="15" t="s">
        <v>83</v>
      </c>
      <c r="Q30" s="16">
        <v>148</v>
      </c>
      <c r="R30" s="17">
        <v>2.3840206185567012E-3</v>
      </c>
      <c r="S30" s="16">
        <v>87</v>
      </c>
      <c r="T30" s="17">
        <v>1.5620511347313991E-3</v>
      </c>
      <c r="U30" s="18">
        <v>0.70114942528735624</v>
      </c>
      <c r="V30" s="30">
        <v>0</v>
      </c>
    </row>
    <row r="31" spans="2:22" ht="15" thickBot="1">
      <c r="B31" s="96" t="s">
        <v>67</v>
      </c>
      <c r="C31" s="97"/>
      <c r="D31" s="20">
        <f>SUM(D11:D30)</f>
        <v>6593</v>
      </c>
      <c r="E31" s="21">
        <f>D31/D33</f>
        <v>0.98741949977534826</v>
      </c>
      <c r="F31" s="20">
        <f>SUM(F11:F30)</f>
        <v>6421</v>
      </c>
      <c r="G31" s="21">
        <f>F31/F33</f>
        <v>0.98315725003827903</v>
      </c>
      <c r="H31" s="22">
        <f>D31/F31-1</f>
        <v>2.6787104812334483E-2</v>
      </c>
      <c r="I31" s="31"/>
      <c r="J31" s="20">
        <f>SUM(J11:J30)</f>
        <v>6028</v>
      </c>
      <c r="K31" s="21">
        <f>E31/J31-1</f>
        <v>-0.99983619450899541</v>
      </c>
      <c r="L31" s="20"/>
      <c r="M31" s="68"/>
      <c r="O31" s="96" t="s">
        <v>67</v>
      </c>
      <c r="P31" s="97"/>
      <c r="Q31" s="20">
        <f>SUM(Q11:Q30)</f>
        <v>60774</v>
      </c>
      <c r="R31" s="21">
        <f>Q31/Q33</f>
        <v>0.9789626288659794</v>
      </c>
      <c r="S31" s="20">
        <f>SUM(S11:S30)</f>
        <v>54378</v>
      </c>
      <c r="T31" s="21">
        <f>S31/S33</f>
        <v>0.97633582303935651</v>
      </c>
      <c r="U31" s="22">
        <f>Q31/S31-1</f>
        <v>0.117621096767075</v>
      </c>
      <c r="V31" s="31"/>
    </row>
    <row r="32" spans="2:22" ht="15" thickBot="1">
      <c r="B32" s="96" t="s">
        <v>29</v>
      </c>
      <c r="C32" s="97"/>
      <c r="D32" s="20">
        <f>D33-SUM(D11:D30)</f>
        <v>84</v>
      </c>
      <c r="E32" s="21">
        <f>D32/D33</f>
        <v>1.258050022465179E-2</v>
      </c>
      <c r="F32" s="20">
        <f>F33-SUM(F11:F30)</f>
        <v>110</v>
      </c>
      <c r="G32" s="21">
        <f>F32/F33</f>
        <v>1.6842749961721023E-2</v>
      </c>
      <c r="H32" s="22">
        <f>D32/F32-1</f>
        <v>-0.23636363636363633</v>
      </c>
      <c r="I32" s="31"/>
      <c r="J32" s="20">
        <f>J33-SUM(J11:J30)</f>
        <v>107</v>
      </c>
      <c r="K32" s="21">
        <f>E32/J32-1</f>
        <v>-0.99988242523154536</v>
      </c>
      <c r="L32" s="20"/>
      <c r="M32" s="68"/>
      <c r="O32" s="96" t="s">
        <v>29</v>
      </c>
      <c r="P32" s="97"/>
      <c r="Q32" s="20">
        <f>Q33-SUM(Q11:Q30)</f>
        <v>1306</v>
      </c>
      <c r="R32" s="21">
        <f>Q32/Q33</f>
        <v>2.103737113402062E-2</v>
      </c>
      <c r="S32" s="20">
        <f>S33-SUM(S11:S30)</f>
        <v>1318</v>
      </c>
      <c r="T32" s="21">
        <f>S32/S33</f>
        <v>2.3664176960643494E-2</v>
      </c>
      <c r="U32" s="22">
        <f>Q32/S32-1</f>
        <v>-9.1047040971168336E-3</v>
      </c>
      <c r="V32" s="32"/>
    </row>
    <row r="33" spans="2:22" ht="15" thickBot="1">
      <c r="B33" s="94" t="s">
        <v>51</v>
      </c>
      <c r="C33" s="95"/>
      <c r="D33" s="23">
        <v>6677</v>
      </c>
      <c r="E33" s="24">
        <v>1</v>
      </c>
      <c r="F33" s="23">
        <v>6531</v>
      </c>
      <c r="G33" s="24">
        <v>1</v>
      </c>
      <c r="H33" s="25">
        <v>2.2354922676466105E-2</v>
      </c>
      <c r="I33" s="34"/>
      <c r="J33" s="23">
        <v>6135</v>
      </c>
      <c r="K33" s="25">
        <v>8.834555827220858E-2</v>
      </c>
      <c r="L33" s="23"/>
      <c r="M33" s="68"/>
      <c r="N33" s="28"/>
      <c r="O33" s="94" t="s">
        <v>51</v>
      </c>
      <c r="P33" s="95"/>
      <c r="Q33" s="23">
        <v>62080</v>
      </c>
      <c r="R33" s="24">
        <v>1</v>
      </c>
      <c r="S33" s="23">
        <v>55696</v>
      </c>
      <c r="T33" s="24">
        <v>1</v>
      </c>
      <c r="U33" s="25">
        <v>0.1146222349899455</v>
      </c>
      <c r="V33" s="34"/>
    </row>
    <row r="34" spans="2:22" ht="14.5">
      <c r="B34" s="70" t="s">
        <v>56</v>
      </c>
      <c r="M34" s="68"/>
      <c r="O34" s="70" t="s">
        <v>56</v>
      </c>
    </row>
    <row r="35" spans="2:22" ht="14.5">
      <c r="B35" s="71" t="s">
        <v>57</v>
      </c>
      <c r="M35" s="68"/>
      <c r="O35" s="71" t="s">
        <v>57</v>
      </c>
    </row>
    <row r="36" spans="2:22">
      <c r="B36" s="27"/>
    </row>
    <row r="37" spans="2:22">
      <c r="B37" s="72"/>
    </row>
    <row r="38" spans="2:22" ht="15" customHeight="1">
      <c r="B38" s="102" t="s">
        <v>130</v>
      </c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26"/>
      <c r="O38" s="102" t="s">
        <v>84</v>
      </c>
      <c r="P38" s="102"/>
      <c r="Q38" s="102"/>
      <c r="R38" s="102"/>
      <c r="S38" s="102"/>
      <c r="T38" s="102"/>
      <c r="U38" s="102"/>
      <c r="V38" s="102"/>
    </row>
    <row r="39" spans="2:22" ht="15" customHeight="1">
      <c r="B39" s="126" t="s">
        <v>131</v>
      </c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26"/>
      <c r="O39" s="126" t="s">
        <v>85</v>
      </c>
      <c r="P39" s="126"/>
      <c r="Q39" s="126"/>
      <c r="R39" s="126"/>
      <c r="S39" s="126"/>
      <c r="T39" s="126"/>
      <c r="U39" s="126"/>
      <c r="V39" s="126"/>
    </row>
    <row r="40" spans="2:22" ht="15" customHeight="1" thickBot="1">
      <c r="B40" s="76"/>
      <c r="C40" s="76"/>
      <c r="D40" s="76"/>
      <c r="E40" s="76"/>
      <c r="F40" s="76"/>
      <c r="G40" s="76"/>
      <c r="H40" s="76"/>
      <c r="I40" s="76"/>
      <c r="J40" s="76"/>
      <c r="K40" s="28"/>
      <c r="L40" s="77" t="s">
        <v>73</v>
      </c>
      <c r="O40" s="76"/>
      <c r="P40" s="76"/>
      <c r="Q40" s="76"/>
      <c r="R40" s="76"/>
      <c r="S40" s="76"/>
      <c r="T40" s="76"/>
      <c r="U40" s="76"/>
      <c r="V40" s="77" t="s">
        <v>73</v>
      </c>
    </row>
    <row r="41" spans="2:22">
      <c r="B41" s="87" t="s">
        <v>0</v>
      </c>
      <c r="C41" s="89" t="s">
        <v>45</v>
      </c>
      <c r="D41" s="91" t="s">
        <v>117</v>
      </c>
      <c r="E41" s="92"/>
      <c r="F41" s="92"/>
      <c r="G41" s="92"/>
      <c r="H41" s="92"/>
      <c r="I41" s="111"/>
      <c r="J41" s="91" t="s">
        <v>97</v>
      </c>
      <c r="K41" s="92"/>
      <c r="L41" s="111"/>
      <c r="O41" s="87" t="s">
        <v>0</v>
      </c>
      <c r="P41" s="89" t="s">
        <v>45</v>
      </c>
      <c r="Q41" s="91" t="s">
        <v>125</v>
      </c>
      <c r="R41" s="92"/>
      <c r="S41" s="92"/>
      <c r="T41" s="92"/>
      <c r="U41" s="92"/>
      <c r="V41" s="111"/>
    </row>
    <row r="42" spans="2:22" ht="15" customHeight="1" thickBot="1">
      <c r="B42" s="88"/>
      <c r="C42" s="90"/>
      <c r="D42" s="115" t="s">
        <v>118</v>
      </c>
      <c r="E42" s="113"/>
      <c r="F42" s="113"/>
      <c r="G42" s="113"/>
      <c r="H42" s="113"/>
      <c r="I42" s="114"/>
      <c r="J42" s="115" t="s">
        <v>98</v>
      </c>
      <c r="K42" s="113"/>
      <c r="L42" s="114"/>
      <c r="O42" s="88"/>
      <c r="P42" s="90"/>
      <c r="Q42" s="115" t="s">
        <v>120</v>
      </c>
      <c r="R42" s="113"/>
      <c r="S42" s="113"/>
      <c r="T42" s="113"/>
      <c r="U42" s="113"/>
      <c r="V42" s="114"/>
    </row>
    <row r="43" spans="2:22" ht="15" customHeight="1">
      <c r="B43" s="88"/>
      <c r="C43" s="90"/>
      <c r="D43" s="83">
        <v>2026</v>
      </c>
      <c r="E43" s="84"/>
      <c r="F43" s="83">
        <v>2025</v>
      </c>
      <c r="G43" s="84"/>
      <c r="H43" s="106" t="s">
        <v>22</v>
      </c>
      <c r="I43" s="106" t="s">
        <v>46</v>
      </c>
      <c r="J43" s="106">
        <v>2026</v>
      </c>
      <c r="K43" s="106" t="s">
        <v>126</v>
      </c>
      <c r="L43" s="124" t="s">
        <v>127</v>
      </c>
      <c r="O43" s="88"/>
      <c r="P43" s="90"/>
      <c r="Q43" s="83">
        <v>2026</v>
      </c>
      <c r="R43" s="84"/>
      <c r="S43" s="83">
        <v>2025</v>
      </c>
      <c r="T43" s="84"/>
      <c r="U43" s="106" t="s">
        <v>22</v>
      </c>
      <c r="V43" s="124" t="s">
        <v>74</v>
      </c>
    </row>
    <row r="44" spans="2:22" ht="14.5" customHeight="1" thickBot="1">
      <c r="B44" s="98" t="s">
        <v>23</v>
      </c>
      <c r="C44" s="100" t="s">
        <v>45</v>
      </c>
      <c r="D44" s="85"/>
      <c r="E44" s="86"/>
      <c r="F44" s="85"/>
      <c r="G44" s="86"/>
      <c r="H44" s="107"/>
      <c r="I44" s="107"/>
      <c r="J44" s="107"/>
      <c r="K44" s="107"/>
      <c r="L44" s="125"/>
      <c r="O44" s="98" t="s">
        <v>23</v>
      </c>
      <c r="P44" s="100" t="s">
        <v>45</v>
      </c>
      <c r="Q44" s="85"/>
      <c r="R44" s="86"/>
      <c r="S44" s="85"/>
      <c r="T44" s="86"/>
      <c r="U44" s="107"/>
      <c r="V44" s="125"/>
    </row>
    <row r="45" spans="2:22" ht="15" customHeight="1">
      <c r="B45" s="98"/>
      <c r="C45" s="100"/>
      <c r="D45" s="4" t="s">
        <v>25</v>
      </c>
      <c r="E45" s="5" t="s">
        <v>2</v>
      </c>
      <c r="F45" s="4" t="s">
        <v>25</v>
      </c>
      <c r="G45" s="5" t="s">
        <v>2</v>
      </c>
      <c r="H45" s="104" t="s">
        <v>26</v>
      </c>
      <c r="I45" s="104" t="s">
        <v>47</v>
      </c>
      <c r="J45" s="104" t="s">
        <v>25</v>
      </c>
      <c r="K45" s="104" t="s">
        <v>122</v>
      </c>
      <c r="L45" s="122" t="s">
        <v>128</v>
      </c>
      <c r="O45" s="98"/>
      <c r="P45" s="100"/>
      <c r="Q45" s="4" t="s">
        <v>25</v>
      </c>
      <c r="R45" s="5" t="s">
        <v>2</v>
      </c>
      <c r="S45" s="4" t="s">
        <v>25</v>
      </c>
      <c r="T45" s="5" t="s">
        <v>2</v>
      </c>
      <c r="U45" s="104" t="s">
        <v>26</v>
      </c>
      <c r="V45" s="122" t="s">
        <v>75</v>
      </c>
    </row>
    <row r="46" spans="2:22" ht="14.25" customHeight="1" thickBot="1">
      <c r="B46" s="99"/>
      <c r="C46" s="101"/>
      <c r="D46" s="7" t="s">
        <v>27</v>
      </c>
      <c r="E46" s="8" t="s">
        <v>28</v>
      </c>
      <c r="F46" s="7" t="s">
        <v>27</v>
      </c>
      <c r="G46" s="8" t="s">
        <v>28</v>
      </c>
      <c r="H46" s="105"/>
      <c r="I46" s="105"/>
      <c r="J46" s="105" t="s">
        <v>27</v>
      </c>
      <c r="K46" s="105"/>
      <c r="L46" s="123"/>
      <c r="O46" s="99"/>
      <c r="P46" s="101"/>
      <c r="Q46" s="7" t="s">
        <v>27</v>
      </c>
      <c r="R46" s="8" t="s">
        <v>28</v>
      </c>
      <c r="S46" s="7" t="s">
        <v>27</v>
      </c>
      <c r="T46" s="8" t="s">
        <v>28</v>
      </c>
      <c r="U46" s="105"/>
      <c r="V46" s="123"/>
    </row>
    <row r="47" spans="2:22" ht="14.5" thickBot="1">
      <c r="B47" s="10">
        <v>1</v>
      </c>
      <c r="C47" s="11" t="s">
        <v>48</v>
      </c>
      <c r="D47" s="12">
        <v>820</v>
      </c>
      <c r="E47" s="13">
        <v>0.12280964505017224</v>
      </c>
      <c r="F47" s="12">
        <v>677</v>
      </c>
      <c r="G47" s="13">
        <v>0.10365947021895575</v>
      </c>
      <c r="H47" s="14">
        <v>0.21122599704579015</v>
      </c>
      <c r="I47" s="29">
        <v>0</v>
      </c>
      <c r="J47" s="12">
        <v>912</v>
      </c>
      <c r="K47" s="14">
        <v>-0.10087719298245612</v>
      </c>
      <c r="L47" s="29">
        <v>0</v>
      </c>
      <c r="O47" s="10">
        <v>1</v>
      </c>
      <c r="P47" s="11" t="s">
        <v>48</v>
      </c>
      <c r="Q47" s="12">
        <v>8281</v>
      </c>
      <c r="R47" s="13">
        <v>0.13339239690721649</v>
      </c>
      <c r="S47" s="12">
        <v>5758</v>
      </c>
      <c r="T47" s="13">
        <v>0.10338264866417696</v>
      </c>
      <c r="U47" s="14">
        <v>0.43817297672803046</v>
      </c>
      <c r="V47" s="29">
        <v>0</v>
      </c>
    </row>
    <row r="48" spans="2:22" ht="14.5" thickBot="1">
      <c r="B48" s="69">
        <v>2</v>
      </c>
      <c r="C48" s="15" t="s">
        <v>55</v>
      </c>
      <c r="D48" s="16">
        <v>401</v>
      </c>
      <c r="E48" s="17">
        <v>6.0056911786730567E-2</v>
      </c>
      <c r="F48" s="16">
        <v>359</v>
      </c>
      <c r="G48" s="17">
        <v>5.49686112387077E-2</v>
      </c>
      <c r="H48" s="18">
        <v>0.11699164345403901</v>
      </c>
      <c r="I48" s="30">
        <v>3</v>
      </c>
      <c r="J48" s="16">
        <v>452</v>
      </c>
      <c r="K48" s="18">
        <v>-0.11283185840707965</v>
      </c>
      <c r="L48" s="30">
        <v>0</v>
      </c>
      <c r="O48" s="69">
        <v>2</v>
      </c>
      <c r="P48" s="15" t="s">
        <v>61</v>
      </c>
      <c r="Q48" s="16">
        <v>4420</v>
      </c>
      <c r="R48" s="17">
        <v>7.119845360824742E-2</v>
      </c>
      <c r="S48" s="16">
        <v>4010</v>
      </c>
      <c r="T48" s="17">
        <v>7.199798908359667E-2</v>
      </c>
      <c r="U48" s="18">
        <v>0.10224438902743138</v>
      </c>
      <c r="V48" s="30">
        <v>0</v>
      </c>
    </row>
    <row r="49" spans="2:22" ht="14.5" thickBot="1">
      <c r="B49" s="10">
        <v>3</v>
      </c>
      <c r="C49" s="11" t="s">
        <v>61</v>
      </c>
      <c r="D49" s="12">
        <v>392</v>
      </c>
      <c r="E49" s="13">
        <v>5.8709001048375016E-2</v>
      </c>
      <c r="F49" s="12">
        <v>504</v>
      </c>
      <c r="G49" s="13">
        <v>7.7170418006430874E-2</v>
      </c>
      <c r="H49" s="14">
        <v>-0.22222222222222221</v>
      </c>
      <c r="I49" s="29">
        <v>0</v>
      </c>
      <c r="J49" s="12">
        <v>329</v>
      </c>
      <c r="K49" s="14">
        <v>0.1914893617021276</v>
      </c>
      <c r="L49" s="29">
        <v>1</v>
      </c>
      <c r="O49" s="10">
        <v>3</v>
      </c>
      <c r="P49" s="11" t="s">
        <v>55</v>
      </c>
      <c r="Q49" s="12">
        <v>3953</v>
      </c>
      <c r="R49" s="13">
        <v>6.3675902061855666E-2</v>
      </c>
      <c r="S49" s="12">
        <v>3721</v>
      </c>
      <c r="T49" s="13">
        <v>6.680910657856938E-2</v>
      </c>
      <c r="U49" s="14">
        <v>6.2348830959419566E-2</v>
      </c>
      <c r="V49" s="29">
        <v>0</v>
      </c>
    </row>
    <row r="50" spans="2:22" ht="14.5" thickBot="1">
      <c r="B50" s="69">
        <v>4</v>
      </c>
      <c r="C50" s="15" t="s">
        <v>50</v>
      </c>
      <c r="D50" s="16">
        <v>387</v>
      </c>
      <c r="E50" s="17">
        <v>5.79601617492886E-2</v>
      </c>
      <c r="F50" s="16">
        <v>297</v>
      </c>
      <c r="G50" s="17">
        <v>4.5475424896646764E-2</v>
      </c>
      <c r="H50" s="18">
        <v>0.30303030303030298</v>
      </c>
      <c r="I50" s="30">
        <v>3</v>
      </c>
      <c r="J50" s="16">
        <v>337</v>
      </c>
      <c r="K50" s="18">
        <v>0.14836795252225521</v>
      </c>
      <c r="L50" s="30">
        <v>-1</v>
      </c>
      <c r="O50" s="69">
        <v>4</v>
      </c>
      <c r="P50" s="15" t="s">
        <v>69</v>
      </c>
      <c r="Q50" s="16">
        <v>3440</v>
      </c>
      <c r="R50" s="17">
        <v>5.5412371134020616E-2</v>
      </c>
      <c r="S50" s="16">
        <v>2781</v>
      </c>
      <c r="T50" s="17">
        <v>4.9931772479172652E-2</v>
      </c>
      <c r="U50" s="18">
        <v>0.23696512046026608</v>
      </c>
      <c r="V50" s="30">
        <v>4</v>
      </c>
    </row>
    <row r="51" spans="2:22" ht="14.5" thickBot="1">
      <c r="B51" s="10">
        <v>5</v>
      </c>
      <c r="C51" s="11" t="s">
        <v>69</v>
      </c>
      <c r="D51" s="12">
        <v>374</v>
      </c>
      <c r="E51" s="13">
        <v>5.6013179571663921E-2</v>
      </c>
      <c r="F51" s="12">
        <v>441</v>
      </c>
      <c r="G51" s="13">
        <v>6.7524115755627015E-2</v>
      </c>
      <c r="H51" s="14">
        <v>-0.15192743764172334</v>
      </c>
      <c r="I51" s="29">
        <v>-1</v>
      </c>
      <c r="J51" s="12">
        <v>270</v>
      </c>
      <c r="K51" s="14">
        <v>0.38518518518518507</v>
      </c>
      <c r="L51" s="29">
        <v>3</v>
      </c>
      <c r="O51" s="10">
        <v>5</v>
      </c>
      <c r="P51" s="11" t="s">
        <v>50</v>
      </c>
      <c r="Q51" s="12">
        <v>3156</v>
      </c>
      <c r="R51" s="13">
        <v>5.0837628865979381E-2</v>
      </c>
      <c r="S51" s="12">
        <v>3245</v>
      </c>
      <c r="T51" s="13">
        <v>5.8262711864406777E-2</v>
      </c>
      <c r="U51" s="14">
        <v>-2.7426810477657937E-2</v>
      </c>
      <c r="V51" s="29">
        <v>0</v>
      </c>
    </row>
    <row r="52" spans="2:22" ht="14.5" thickBot="1">
      <c r="B52" s="69">
        <v>6</v>
      </c>
      <c r="C52" s="15" t="s">
        <v>53</v>
      </c>
      <c r="D52" s="16">
        <v>345</v>
      </c>
      <c r="E52" s="17">
        <v>5.1669911636962711E-2</v>
      </c>
      <c r="F52" s="16">
        <v>506</v>
      </c>
      <c r="G52" s="17">
        <v>7.7476649823916707E-2</v>
      </c>
      <c r="H52" s="18">
        <v>-0.31818181818181823</v>
      </c>
      <c r="I52" s="30">
        <v>-4</v>
      </c>
      <c r="J52" s="16">
        <v>300</v>
      </c>
      <c r="K52" s="18">
        <v>0.14999999999999991</v>
      </c>
      <c r="L52" s="30">
        <v>0</v>
      </c>
      <c r="O52" s="69">
        <v>6</v>
      </c>
      <c r="P52" s="15" t="s">
        <v>53</v>
      </c>
      <c r="Q52" s="16">
        <v>3118</v>
      </c>
      <c r="R52" s="17">
        <v>5.0225515463917528E-2</v>
      </c>
      <c r="S52" s="16">
        <v>3429</v>
      </c>
      <c r="T52" s="17">
        <v>6.1566360241309966E-2</v>
      </c>
      <c r="U52" s="18">
        <v>-9.0696996208807223E-2</v>
      </c>
      <c r="V52" s="30">
        <v>-2</v>
      </c>
    </row>
    <row r="53" spans="2:22" ht="14.5" thickBot="1">
      <c r="B53" s="10">
        <v>7</v>
      </c>
      <c r="C53" s="11" t="s">
        <v>63</v>
      </c>
      <c r="D53" s="12">
        <v>275</v>
      </c>
      <c r="E53" s="13">
        <v>4.118616144975288E-2</v>
      </c>
      <c r="F53" s="12">
        <v>224</v>
      </c>
      <c r="G53" s="13">
        <v>3.4297963558413719E-2</v>
      </c>
      <c r="H53" s="14">
        <v>0.2276785714285714</v>
      </c>
      <c r="I53" s="29">
        <v>4</v>
      </c>
      <c r="J53" s="12">
        <v>287</v>
      </c>
      <c r="K53" s="14">
        <v>-4.181184668989546E-2</v>
      </c>
      <c r="L53" s="29">
        <v>0</v>
      </c>
      <c r="O53" s="10">
        <v>7</v>
      </c>
      <c r="P53" s="11" t="s">
        <v>63</v>
      </c>
      <c r="Q53" s="12">
        <v>2927</v>
      </c>
      <c r="R53" s="13">
        <v>4.7148840206185566E-2</v>
      </c>
      <c r="S53" s="12">
        <v>3035</v>
      </c>
      <c r="T53" s="13">
        <v>5.4492243608158575E-2</v>
      </c>
      <c r="U53" s="14">
        <v>-3.5584843492586504E-2</v>
      </c>
      <c r="V53" s="29">
        <v>0</v>
      </c>
    </row>
    <row r="54" spans="2:22" ht="14.5" thickBot="1">
      <c r="B54" s="69">
        <v>8</v>
      </c>
      <c r="C54" s="15" t="s">
        <v>86</v>
      </c>
      <c r="D54" s="16">
        <v>272</v>
      </c>
      <c r="E54" s="17">
        <v>4.0736857870301034E-2</v>
      </c>
      <c r="F54" s="16">
        <v>167</v>
      </c>
      <c r="G54" s="17">
        <v>2.5570356760067373E-2</v>
      </c>
      <c r="H54" s="18">
        <v>0.62874251497005984</v>
      </c>
      <c r="I54" s="30">
        <v>6</v>
      </c>
      <c r="J54" s="16">
        <v>247</v>
      </c>
      <c r="K54" s="18">
        <v>0.10121457489878538</v>
      </c>
      <c r="L54" s="30">
        <v>1</v>
      </c>
      <c r="O54" s="69">
        <v>8</v>
      </c>
      <c r="P54" s="15" t="s">
        <v>49</v>
      </c>
      <c r="Q54" s="16">
        <v>2918</v>
      </c>
      <c r="R54" s="17">
        <v>4.7003865979381443E-2</v>
      </c>
      <c r="S54" s="16">
        <v>3198</v>
      </c>
      <c r="T54" s="17">
        <v>5.7418845159436946E-2</v>
      </c>
      <c r="U54" s="18">
        <v>-8.7554721701063154E-2</v>
      </c>
      <c r="V54" s="30">
        <v>-2</v>
      </c>
    </row>
    <row r="55" spans="2:22" ht="14.5" thickBot="1">
      <c r="B55" s="10">
        <v>9</v>
      </c>
      <c r="C55" s="11" t="s">
        <v>49</v>
      </c>
      <c r="D55" s="12">
        <v>263</v>
      </c>
      <c r="E55" s="13">
        <v>3.9388947131945483E-2</v>
      </c>
      <c r="F55" s="12">
        <v>315</v>
      </c>
      <c r="G55" s="13">
        <v>4.8231511254019289E-2</v>
      </c>
      <c r="H55" s="14">
        <v>-0.16507936507936505</v>
      </c>
      <c r="I55" s="29">
        <v>-3</v>
      </c>
      <c r="J55" s="12">
        <v>318</v>
      </c>
      <c r="K55" s="14">
        <v>-0.17295597484276726</v>
      </c>
      <c r="L55" s="29">
        <v>-4</v>
      </c>
      <c r="O55" s="10">
        <v>9</v>
      </c>
      <c r="P55" s="11" t="s">
        <v>86</v>
      </c>
      <c r="Q55" s="12">
        <v>2324</v>
      </c>
      <c r="R55" s="13">
        <v>3.7435567010309277E-2</v>
      </c>
      <c r="S55" s="12">
        <v>1324</v>
      </c>
      <c r="T55" s="13">
        <v>2.3771904625107726E-2</v>
      </c>
      <c r="U55" s="14">
        <v>0.75528700906344404</v>
      </c>
      <c r="V55" s="29">
        <v>5</v>
      </c>
    </row>
    <row r="56" spans="2:22" ht="14.5" thickBot="1">
      <c r="B56" s="69">
        <v>10</v>
      </c>
      <c r="C56" s="15" t="s">
        <v>62</v>
      </c>
      <c r="D56" s="16">
        <v>239</v>
      </c>
      <c r="E56" s="17">
        <v>3.5794518496330689E-2</v>
      </c>
      <c r="F56" s="16">
        <v>246</v>
      </c>
      <c r="G56" s="17">
        <v>3.7666513550757924E-2</v>
      </c>
      <c r="H56" s="18">
        <v>-2.8455284552845517E-2</v>
      </c>
      <c r="I56" s="30">
        <v>-1</v>
      </c>
      <c r="J56" s="16">
        <v>225</v>
      </c>
      <c r="K56" s="18">
        <v>6.2222222222222179E-2</v>
      </c>
      <c r="L56" s="30">
        <v>0</v>
      </c>
      <c r="O56" s="69">
        <v>10</v>
      </c>
      <c r="P56" s="15" t="s">
        <v>62</v>
      </c>
      <c r="Q56" s="16">
        <v>2112</v>
      </c>
      <c r="R56" s="17">
        <v>3.4020618556701028E-2</v>
      </c>
      <c r="S56" s="16">
        <v>2053</v>
      </c>
      <c r="T56" s="17">
        <v>3.6860815857512212E-2</v>
      </c>
      <c r="U56" s="18">
        <v>2.8738431563565481E-2</v>
      </c>
      <c r="V56" s="30">
        <v>0</v>
      </c>
    </row>
    <row r="57" spans="2:22" ht="14.5" thickBot="1">
      <c r="B57" s="10">
        <v>11</v>
      </c>
      <c r="C57" s="11" t="s">
        <v>93</v>
      </c>
      <c r="D57" s="12">
        <v>237</v>
      </c>
      <c r="E57" s="13">
        <v>3.5494982776696118E-2</v>
      </c>
      <c r="F57" s="12">
        <v>147</v>
      </c>
      <c r="G57" s="13">
        <v>2.2508038585209004E-2</v>
      </c>
      <c r="H57" s="14">
        <v>0.61224489795918369</v>
      </c>
      <c r="I57" s="29">
        <v>6</v>
      </c>
      <c r="J57" s="12">
        <v>109</v>
      </c>
      <c r="K57" s="14">
        <v>1.1743119266055047</v>
      </c>
      <c r="L57" s="29">
        <v>6</v>
      </c>
      <c r="O57" s="10">
        <v>11</v>
      </c>
      <c r="P57" s="11" t="s">
        <v>87</v>
      </c>
      <c r="Q57" s="12">
        <v>2033</v>
      </c>
      <c r="R57" s="13">
        <v>3.274806701030928E-2</v>
      </c>
      <c r="S57" s="12">
        <v>1529</v>
      </c>
      <c r="T57" s="13">
        <v>2.7452599827635735E-2</v>
      </c>
      <c r="U57" s="14">
        <v>0.32962720732504902</v>
      </c>
      <c r="V57" s="29">
        <v>0</v>
      </c>
    </row>
    <row r="58" spans="2:22" ht="14.5" thickBot="1">
      <c r="B58" s="69">
        <v>12</v>
      </c>
      <c r="C58" s="15" t="s">
        <v>68</v>
      </c>
      <c r="D58" s="16">
        <v>188</v>
      </c>
      <c r="E58" s="17">
        <v>2.8156357645649242E-2</v>
      </c>
      <c r="F58" s="16">
        <v>226</v>
      </c>
      <c r="G58" s="17">
        <v>3.4604195375899559E-2</v>
      </c>
      <c r="H58" s="18">
        <v>-0.16814159292035402</v>
      </c>
      <c r="I58" s="30">
        <v>-2</v>
      </c>
      <c r="J58" s="16">
        <v>161</v>
      </c>
      <c r="K58" s="18">
        <v>0.16770186335403725</v>
      </c>
      <c r="L58" s="30">
        <v>0</v>
      </c>
      <c r="O58" s="69">
        <v>12</v>
      </c>
      <c r="P58" s="15" t="s">
        <v>68</v>
      </c>
      <c r="Q58" s="16">
        <v>1928</v>
      </c>
      <c r="R58" s="17">
        <v>3.1056701030927836E-2</v>
      </c>
      <c r="S58" s="16">
        <v>2091</v>
      </c>
      <c r="T58" s="17">
        <v>3.7543091065785697E-2</v>
      </c>
      <c r="U58" s="18">
        <v>-7.7953132472501241E-2</v>
      </c>
      <c r="V58" s="30">
        <v>-3</v>
      </c>
    </row>
    <row r="59" spans="2:22" ht="14.5" thickBot="1">
      <c r="B59" s="10">
        <v>13</v>
      </c>
      <c r="C59" s="11" t="s">
        <v>92</v>
      </c>
      <c r="D59" s="12">
        <v>160</v>
      </c>
      <c r="E59" s="13">
        <v>2.3962857570765314E-2</v>
      </c>
      <c r="F59" s="12">
        <v>95</v>
      </c>
      <c r="G59" s="13">
        <v>1.4546011330577247E-2</v>
      </c>
      <c r="H59" s="14">
        <v>0.68421052631578938</v>
      </c>
      <c r="I59" s="29">
        <v>8</v>
      </c>
      <c r="J59" s="12">
        <v>83</v>
      </c>
      <c r="K59" s="14">
        <v>0.92771084337349397</v>
      </c>
      <c r="L59" s="29">
        <v>9</v>
      </c>
      <c r="O59" s="10">
        <v>13</v>
      </c>
      <c r="P59" s="11" t="s">
        <v>90</v>
      </c>
      <c r="Q59" s="12">
        <v>1370</v>
      </c>
      <c r="R59" s="13">
        <v>2.2068298969072166E-2</v>
      </c>
      <c r="S59" s="12">
        <v>1272</v>
      </c>
      <c r="T59" s="13">
        <v>2.2838264866417695E-2</v>
      </c>
      <c r="U59" s="14">
        <v>7.7044025157232632E-2</v>
      </c>
      <c r="V59" s="29">
        <v>2</v>
      </c>
    </row>
    <row r="60" spans="2:22" ht="14.5" thickBot="1">
      <c r="B60" s="69">
        <v>14</v>
      </c>
      <c r="C60" s="15" t="s">
        <v>87</v>
      </c>
      <c r="D60" s="16">
        <v>154</v>
      </c>
      <c r="E60" s="17">
        <v>2.3064250411861616E-2</v>
      </c>
      <c r="F60" s="16">
        <v>157</v>
      </c>
      <c r="G60" s="17">
        <v>2.4039197672638186E-2</v>
      </c>
      <c r="H60" s="18">
        <v>-1.9108280254777066E-2</v>
      </c>
      <c r="I60" s="30">
        <v>1</v>
      </c>
      <c r="J60" s="16">
        <v>121</v>
      </c>
      <c r="K60" s="18">
        <v>0.27272727272727271</v>
      </c>
      <c r="L60" s="30">
        <v>1</v>
      </c>
      <c r="O60" s="69">
        <v>14</v>
      </c>
      <c r="P60" s="15" t="s">
        <v>93</v>
      </c>
      <c r="Q60" s="16">
        <v>1295</v>
      </c>
      <c r="R60" s="17">
        <v>2.0860180412371133E-2</v>
      </c>
      <c r="S60" s="16">
        <v>1082</v>
      </c>
      <c r="T60" s="17">
        <v>1.9426888825050274E-2</v>
      </c>
      <c r="U60" s="18">
        <v>0.19685767097966722</v>
      </c>
      <c r="V60" s="30">
        <v>2</v>
      </c>
    </row>
    <row r="61" spans="2:22" ht="14.5" thickBot="1">
      <c r="B61" s="10">
        <v>15</v>
      </c>
      <c r="C61" s="11" t="s">
        <v>88</v>
      </c>
      <c r="D61" s="12">
        <v>154</v>
      </c>
      <c r="E61" s="13">
        <v>2.3064250411861616E-2</v>
      </c>
      <c r="F61" s="12">
        <v>182</v>
      </c>
      <c r="G61" s="13">
        <v>2.7867095391211148E-2</v>
      </c>
      <c r="H61" s="14">
        <v>-0.15384615384615385</v>
      </c>
      <c r="I61" s="29">
        <v>-2</v>
      </c>
      <c r="J61" s="12">
        <v>52</v>
      </c>
      <c r="K61" s="14">
        <v>1.9615384615384617</v>
      </c>
      <c r="L61" s="29">
        <v>15</v>
      </c>
      <c r="O61" s="10">
        <v>15</v>
      </c>
      <c r="P61" s="11" t="s">
        <v>88</v>
      </c>
      <c r="Q61" s="12">
        <v>1188</v>
      </c>
      <c r="R61" s="13">
        <v>1.9136597938144331E-2</v>
      </c>
      <c r="S61" s="12">
        <v>1517</v>
      </c>
      <c r="T61" s="13">
        <v>2.7237144498707268E-2</v>
      </c>
      <c r="U61" s="14">
        <v>-0.21687541199736327</v>
      </c>
      <c r="V61" s="29">
        <v>-3</v>
      </c>
    </row>
    <row r="62" spans="2:22" ht="14.5" thickBot="1">
      <c r="B62" s="69">
        <v>16</v>
      </c>
      <c r="C62" s="15" t="s">
        <v>90</v>
      </c>
      <c r="D62" s="16">
        <v>144</v>
      </c>
      <c r="E62" s="17">
        <v>2.1566571813688783E-2</v>
      </c>
      <c r="F62" s="16">
        <v>119</v>
      </c>
      <c r="G62" s="17">
        <v>1.8220793140407289E-2</v>
      </c>
      <c r="H62" s="18">
        <v>0.2100840336134453</v>
      </c>
      <c r="I62" s="30">
        <v>4</v>
      </c>
      <c r="J62" s="16">
        <v>85</v>
      </c>
      <c r="K62" s="18">
        <v>0.69411764705882351</v>
      </c>
      <c r="L62" s="30">
        <v>5</v>
      </c>
      <c r="O62" s="69">
        <v>16</v>
      </c>
      <c r="P62" s="15" t="s">
        <v>91</v>
      </c>
      <c r="Q62" s="16">
        <v>1135</v>
      </c>
      <c r="R62" s="17">
        <v>1.8282860824742269E-2</v>
      </c>
      <c r="S62" s="16">
        <v>859</v>
      </c>
      <c r="T62" s="17">
        <v>1.542301062912956E-2</v>
      </c>
      <c r="U62" s="18">
        <v>0.32130384167636783</v>
      </c>
      <c r="V62" s="30">
        <v>4</v>
      </c>
    </row>
    <row r="63" spans="2:22" ht="14.5" thickBot="1">
      <c r="B63" s="10">
        <v>17</v>
      </c>
      <c r="C63" s="11" t="s">
        <v>132</v>
      </c>
      <c r="D63" s="12">
        <v>137</v>
      </c>
      <c r="E63" s="13">
        <v>2.0518196794967799E-2</v>
      </c>
      <c r="F63" s="12">
        <v>149</v>
      </c>
      <c r="G63" s="13">
        <v>2.281427040269484E-2</v>
      </c>
      <c r="H63" s="14">
        <v>-8.0536912751677847E-2</v>
      </c>
      <c r="I63" s="29">
        <v>-1</v>
      </c>
      <c r="J63" s="12">
        <v>80</v>
      </c>
      <c r="K63" s="14">
        <v>0.71249999999999991</v>
      </c>
      <c r="L63" s="29">
        <v>6</v>
      </c>
      <c r="O63" s="10">
        <v>17</v>
      </c>
      <c r="P63" s="11" t="s">
        <v>92</v>
      </c>
      <c r="Q63" s="12">
        <v>1070</v>
      </c>
      <c r="R63" s="13">
        <v>1.7235824742268042E-2</v>
      </c>
      <c r="S63" s="12">
        <v>833</v>
      </c>
      <c r="T63" s="13">
        <v>1.4956190749784545E-2</v>
      </c>
      <c r="U63" s="14">
        <v>0.28451380552220895</v>
      </c>
      <c r="V63" s="29">
        <v>4</v>
      </c>
    </row>
    <row r="64" spans="2:22" ht="14.5" thickBot="1">
      <c r="B64" s="69">
        <v>18</v>
      </c>
      <c r="C64" s="15" t="s">
        <v>101</v>
      </c>
      <c r="D64" s="16">
        <v>136</v>
      </c>
      <c r="E64" s="17">
        <v>2.0368428935150517E-2</v>
      </c>
      <c r="F64" s="16">
        <v>81</v>
      </c>
      <c r="G64" s="17">
        <v>1.240238860817639E-2</v>
      </c>
      <c r="H64" s="18">
        <v>0.67901234567901225</v>
      </c>
      <c r="I64" s="30">
        <v>4</v>
      </c>
      <c r="J64" s="16">
        <v>177</v>
      </c>
      <c r="K64" s="18">
        <v>-0.23163841807909602</v>
      </c>
      <c r="L64" s="30">
        <v>-7</v>
      </c>
      <c r="O64" s="69">
        <v>18</v>
      </c>
      <c r="P64" s="15" t="s">
        <v>89</v>
      </c>
      <c r="Q64" s="16">
        <v>987</v>
      </c>
      <c r="R64" s="17">
        <v>1.5898840206185566E-2</v>
      </c>
      <c r="S64" s="16">
        <v>784</v>
      </c>
      <c r="T64" s="17">
        <v>1.407641482332663E-2</v>
      </c>
      <c r="U64" s="18">
        <v>0.2589285714285714</v>
      </c>
      <c r="V64" s="30">
        <v>4</v>
      </c>
    </row>
    <row r="65" spans="2:22" ht="14.5" thickBot="1">
      <c r="B65" s="10">
        <v>19</v>
      </c>
      <c r="C65" s="11" t="s">
        <v>96</v>
      </c>
      <c r="D65" s="12">
        <v>117</v>
      </c>
      <c r="E65" s="13">
        <v>1.7522839598622136E-2</v>
      </c>
      <c r="F65" s="12">
        <v>60</v>
      </c>
      <c r="G65" s="13">
        <v>9.1869545245751028E-3</v>
      </c>
      <c r="H65" s="14">
        <v>0.95</v>
      </c>
      <c r="I65" s="29">
        <v>8</v>
      </c>
      <c r="J65" s="12">
        <v>110</v>
      </c>
      <c r="K65" s="14">
        <v>6.3636363636363713E-2</v>
      </c>
      <c r="L65" s="29">
        <v>-3</v>
      </c>
      <c r="O65" s="10">
        <v>19</v>
      </c>
      <c r="P65" s="11" t="s">
        <v>101</v>
      </c>
      <c r="Q65" s="12">
        <v>952</v>
      </c>
      <c r="R65" s="13">
        <v>1.5335051546391752E-2</v>
      </c>
      <c r="S65" s="12">
        <v>1468</v>
      </c>
      <c r="T65" s="13">
        <v>2.6357368572249355E-2</v>
      </c>
      <c r="U65" s="14">
        <v>-0.35149863760217981</v>
      </c>
      <c r="V65" s="29">
        <v>-6</v>
      </c>
    </row>
    <row r="66" spans="2:22" ht="14.5" thickBot="1">
      <c r="B66" s="69">
        <v>20</v>
      </c>
      <c r="C66" s="15" t="s">
        <v>102</v>
      </c>
      <c r="D66" s="16">
        <v>114</v>
      </c>
      <c r="E66" s="17">
        <v>1.7073536019170287E-2</v>
      </c>
      <c r="F66" s="16">
        <v>75</v>
      </c>
      <c r="G66" s="17">
        <v>1.1483693155718878E-2</v>
      </c>
      <c r="H66" s="18">
        <v>0.52</v>
      </c>
      <c r="I66" s="30">
        <v>4</v>
      </c>
      <c r="J66" s="16">
        <v>87</v>
      </c>
      <c r="K66" s="18">
        <v>0.31034482758620685</v>
      </c>
      <c r="L66" s="30">
        <v>0</v>
      </c>
      <c r="O66" s="69">
        <v>20</v>
      </c>
      <c r="P66" s="15" t="s">
        <v>95</v>
      </c>
      <c r="Q66" s="16">
        <v>924</v>
      </c>
      <c r="R66" s="17">
        <v>1.48840206185567E-2</v>
      </c>
      <c r="S66" s="16">
        <v>896</v>
      </c>
      <c r="T66" s="17">
        <v>1.6087331226659007E-2</v>
      </c>
      <c r="U66" s="18">
        <v>3.125E-2</v>
      </c>
      <c r="V66" s="30">
        <v>-1</v>
      </c>
    </row>
    <row r="67" spans="2:22" ht="14.5" thickBot="1">
      <c r="B67" s="96" t="s">
        <v>78</v>
      </c>
      <c r="C67" s="97"/>
      <c r="D67" s="20">
        <f>SUM(D47:D66)</f>
        <v>5309</v>
      </c>
      <c r="E67" s="21">
        <f>D67/D69</f>
        <v>0.79511756776995657</v>
      </c>
      <c r="F67" s="20">
        <f>SUM(F47:F66)</f>
        <v>5027</v>
      </c>
      <c r="G67" s="21">
        <f>F67/F69</f>
        <v>0.76971367325065077</v>
      </c>
      <c r="H67" s="22">
        <f>D67/F67-1</f>
        <v>5.6097075790729978E-2</v>
      </c>
      <c r="I67" s="31"/>
      <c r="J67" s="20">
        <f>SUM(J47:J66)</f>
        <v>4742</v>
      </c>
      <c r="K67" s="21">
        <f>D67/J67-1</f>
        <v>0.11956980177140442</v>
      </c>
      <c r="L67" s="20"/>
      <c r="O67" s="96" t="s">
        <v>78</v>
      </c>
      <c r="P67" s="97"/>
      <c r="Q67" s="20">
        <f>SUM(Q47:Q66)</f>
        <v>49531</v>
      </c>
      <c r="R67" s="21">
        <f>Q67/Q69</f>
        <v>0.79785760309278353</v>
      </c>
      <c r="S67" s="20">
        <f>SUM(S47:S66)</f>
        <v>44885</v>
      </c>
      <c r="T67" s="21">
        <f>S67/S69</f>
        <v>0.80589270324619366</v>
      </c>
      <c r="U67" s="22">
        <f>Q67/S67-1</f>
        <v>0.10350896736103365</v>
      </c>
      <c r="V67" s="31"/>
    </row>
    <row r="68" spans="2:22" ht="14.5" thickBot="1">
      <c r="B68" s="96" t="s">
        <v>29</v>
      </c>
      <c r="C68" s="97"/>
      <c r="D68" s="20">
        <f>D69-D67</f>
        <v>1368</v>
      </c>
      <c r="E68" s="21">
        <f>D68/D69</f>
        <v>0.20488243223004343</v>
      </c>
      <c r="F68" s="20">
        <f>F69-F67</f>
        <v>1504</v>
      </c>
      <c r="G68" s="21">
        <f>F68/F69</f>
        <v>0.23028632674934926</v>
      </c>
      <c r="H68" s="22">
        <f>D68/F68-1</f>
        <v>-9.0425531914893664E-2</v>
      </c>
      <c r="I68" s="32"/>
      <c r="J68" s="20">
        <f>J69-SUM(J47:J56)</f>
        <v>2458</v>
      </c>
      <c r="K68" s="22">
        <f>D68/J68-1</f>
        <v>-0.44344995931651754</v>
      </c>
      <c r="L68" s="33"/>
      <c r="O68" s="96" t="s">
        <v>29</v>
      </c>
      <c r="P68" s="97"/>
      <c r="Q68" s="20">
        <f>Q69-Q67</f>
        <v>12549</v>
      </c>
      <c r="R68" s="21">
        <f>Q68/Q69</f>
        <v>0.2021423969072165</v>
      </c>
      <c r="S68" s="20">
        <f>S69-S67</f>
        <v>10811</v>
      </c>
      <c r="T68" s="21">
        <f>S68/S69</f>
        <v>0.19410729675380639</v>
      </c>
      <c r="U68" s="22">
        <f>Q68/S68-1</f>
        <v>0.16076218666173347</v>
      </c>
      <c r="V68" s="32"/>
    </row>
    <row r="69" spans="2:22" ht="14.5" thickBot="1">
      <c r="B69" s="94" t="s">
        <v>51</v>
      </c>
      <c r="C69" s="95"/>
      <c r="D69" s="23">
        <v>6677</v>
      </c>
      <c r="E69" s="24">
        <v>1</v>
      </c>
      <c r="F69" s="23">
        <v>6531</v>
      </c>
      <c r="G69" s="24">
        <v>1</v>
      </c>
      <c r="H69" s="25">
        <v>2.2354922676466105E-2</v>
      </c>
      <c r="I69" s="34"/>
      <c r="J69" s="23">
        <v>6135</v>
      </c>
      <c r="K69" s="25">
        <v>8.834555827220858E-2</v>
      </c>
      <c r="L69" s="23"/>
      <c r="O69" s="94" t="s">
        <v>51</v>
      </c>
      <c r="P69" s="95"/>
      <c r="Q69" s="23">
        <v>62080</v>
      </c>
      <c r="R69" s="24">
        <v>1</v>
      </c>
      <c r="S69" s="23">
        <v>55696</v>
      </c>
      <c r="T69" s="24">
        <v>1</v>
      </c>
      <c r="U69" s="25">
        <v>0.1146222349899455</v>
      </c>
      <c r="V69" s="34"/>
    </row>
    <row r="70" spans="2:22">
      <c r="B70" s="70" t="s">
        <v>56</v>
      </c>
      <c r="O70" s="70" t="s">
        <v>56</v>
      </c>
    </row>
    <row r="71" spans="2:22">
      <c r="B71" s="71" t="s">
        <v>57</v>
      </c>
      <c r="O71" s="71" t="s">
        <v>57</v>
      </c>
    </row>
    <row r="79" spans="2:22" ht="15" customHeight="1"/>
    <row r="81" ht="15" customHeight="1"/>
  </sheetData>
  <mergeCells count="84">
    <mergeCell ref="B67:C67"/>
    <mergeCell ref="O67:P67"/>
    <mergeCell ref="B68:C68"/>
    <mergeCell ref="O68:P68"/>
    <mergeCell ref="B69:C69"/>
    <mergeCell ref="O69:P69"/>
    <mergeCell ref="I45:I46"/>
    <mergeCell ref="J45:J46"/>
    <mergeCell ref="K45:K46"/>
    <mergeCell ref="L45:L46"/>
    <mergeCell ref="U45:U46"/>
    <mergeCell ref="V45:V46"/>
    <mergeCell ref="L43:L44"/>
    <mergeCell ref="Q43:R44"/>
    <mergeCell ref="S43:T44"/>
    <mergeCell ref="U43:U44"/>
    <mergeCell ref="V43:V44"/>
    <mergeCell ref="B44:B46"/>
    <mergeCell ref="C44:C46"/>
    <mergeCell ref="O44:O46"/>
    <mergeCell ref="P44:P46"/>
    <mergeCell ref="H45:H46"/>
    <mergeCell ref="Q41:V41"/>
    <mergeCell ref="D42:I42"/>
    <mergeCell ref="J42:L42"/>
    <mergeCell ref="Q42:V42"/>
    <mergeCell ref="D43:E44"/>
    <mergeCell ref="F43:G44"/>
    <mergeCell ref="H43:H44"/>
    <mergeCell ref="I43:I44"/>
    <mergeCell ref="J43:J44"/>
    <mergeCell ref="K43:K44"/>
    <mergeCell ref="B38:L38"/>
    <mergeCell ref="O38:V38"/>
    <mergeCell ref="B39:L39"/>
    <mergeCell ref="O39:V39"/>
    <mergeCell ref="B41:B43"/>
    <mergeCell ref="C41:C43"/>
    <mergeCell ref="D41:I41"/>
    <mergeCell ref="J41:L41"/>
    <mergeCell ref="O41:O43"/>
    <mergeCell ref="P41:P43"/>
    <mergeCell ref="B31:C31"/>
    <mergeCell ref="O31:P31"/>
    <mergeCell ref="B32:C32"/>
    <mergeCell ref="O32:P32"/>
    <mergeCell ref="B33:C33"/>
    <mergeCell ref="O33:P33"/>
    <mergeCell ref="I9:I10"/>
    <mergeCell ref="J9:J10"/>
    <mergeCell ref="K9:K10"/>
    <mergeCell ref="L9:L10"/>
    <mergeCell ref="U9:U10"/>
    <mergeCell ref="V9:V10"/>
    <mergeCell ref="L7:L8"/>
    <mergeCell ref="Q7:R8"/>
    <mergeCell ref="S7:T8"/>
    <mergeCell ref="U7:U8"/>
    <mergeCell ref="V7:V8"/>
    <mergeCell ref="B8:B10"/>
    <mergeCell ref="C8:C10"/>
    <mergeCell ref="O8:O10"/>
    <mergeCell ref="P8:P10"/>
    <mergeCell ref="H9:H10"/>
    <mergeCell ref="Q5:V5"/>
    <mergeCell ref="D6:I6"/>
    <mergeCell ref="J6:L6"/>
    <mergeCell ref="Q6:V6"/>
    <mergeCell ref="D7:E8"/>
    <mergeCell ref="F7:G8"/>
    <mergeCell ref="H7:H8"/>
    <mergeCell ref="I7:I8"/>
    <mergeCell ref="J7:J8"/>
    <mergeCell ref="K7:K8"/>
    <mergeCell ref="B2:L2"/>
    <mergeCell ref="O2:V2"/>
    <mergeCell ref="B3:L3"/>
    <mergeCell ref="O3:V3"/>
    <mergeCell ref="B5:B7"/>
    <mergeCell ref="C5:C7"/>
    <mergeCell ref="D5:I5"/>
    <mergeCell ref="J5:L5"/>
    <mergeCell ref="O5:O7"/>
    <mergeCell ref="P5:P7"/>
  </mergeCells>
  <conditionalFormatting sqref="D11:H30">
    <cfRule type="cellIs" dxfId="21" priority="7" operator="equal">
      <formula>0</formula>
    </cfRule>
  </conditionalFormatting>
  <conditionalFormatting sqref="D47:H66">
    <cfRule type="cellIs" dxfId="20" priority="19" operator="equal">
      <formula>0</formula>
    </cfRule>
  </conditionalFormatting>
  <conditionalFormatting sqref="H11:H32 U11:U32 H47:H68">
    <cfRule type="cellIs" dxfId="19" priority="14" operator="lessThan">
      <formula>0</formula>
    </cfRule>
  </conditionalFormatting>
  <conditionalFormatting sqref="I11:I30">
    <cfRule type="cellIs" dxfId="18" priority="6" operator="lessThan">
      <formula>0</formula>
    </cfRule>
  </conditionalFormatting>
  <conditionalFormatting sqref="I47:I66">
    <cfRule type="cellIs" dxfId="17" priority="20" operator="lessThan">
      <formula>0</formula>
    </cfRule>
    <cfRule type="cellIs" dxfId="16" priority="21" operator="equal">
      <formula>0</formula>
    </cfRule>
    <cfRule type="cellIs" dxfId="15" priority="22" operator="greaterThan">
      <formula>0</formula>
    </cfRule>
  </conditionalFormatting>
  <conditionalFormatting sqref="J11:K30">
    <cfRule type="cellIs" dxfId="14" priority="5" operator="equal">
      <formula>0</formula>
    </cfRule>
  </conditionalFormatting>
  <conditionalFormatting sqref="J47:K66">
    <cfRule type="cellIs" dxfId="13" priority="18" operator="equal">
      <formula>0</formula>
    </cfRule>
  </conditionalFormatting>
  <conditionalFormatting sqref="K68">
    <cfRule type="cellIs" dxfId="12" priority="13" operator="lessThan">
      <formula>0</formula>
    </cfRule>
  </conditionalFormatting>
  <conditionalFormatting sqref="K11:L30">
    <cfRule type="cellIs" dxfId="11" priority="4" operator="lessThan">
      <formula>0</formula>
    </cfRule>
  </conditionalFormatting>
  <conditionalFormatting sqref="K47:L66">
    <cfRule type="cellIs" dxfId="10" priority="15" operator="lessThan">
      <formula>0</formula>
    </cfRule>
  </conditionalFormatting>
  <conditionalFormatting sqref="L11:L30">
    <cfRule type="cellIs" dxfId="9" priority="3" operator="equal">
      <formula>0</formula>
    </cfRule>
  </conditionalFormatting>
  <conditionalFormatting sqref="L47:L66">
    <cfRule type="cellIs" dxfId="8" priority="16" operator="equal">
      <formula>0</formula>
    </cfRule>
    <cfRule type="cellIs" dxfId="7" priority="17" operator="greaterThan">
      <formula>0</formula>
    </cfRule>
  </conditionalFormatting>
  <conditionalFormatting sqref="Q11:U30">
    <cfRule type="cellIs" dxfId="6" priority="2" operator="equal">
      <formula>0</formula>
    </cfRule>
  </conditionalFormatting>
  <conditionalFormatting sqref="Q47:U66">
    <cfRule type="cellIs" dxfId="5" priority="9" operator="equal">
      <formula>0</formula>
    </cfRule>
  </conditionalFormatting>
  <conditionalFormatting sqref="U47:U68">
    <cfRule type="cellIs" dxfId="4" priority="8" operator="lessThan">
      <formula>0</formula>
    </cfRule>
  </conditionalFormatting>
  <conditionalFormatting sqref="V11:V30">
    <cfRule type="cellIs" dxfId="3" priority="1" operator="lessThan">
      <formula>0</formula>
    </cfRule>
  </conditionalFormatting>
  <conditionalFormatting sqref="V47:V66">
    <cfRule type="cellIs" dxfId="2" priority="10" operator="lessThan">
      <formula>0</formula>
    </cfRule>
    <cfRule type="cellIs" dxfId="1" priority="11" operator="equal">
      <formula>0</formula>
    </cfRule>
    <cfRule type="cellIs" dxfId="0" priority="12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Tabala zbiorcza </vt:lpstr>
      <vt:lpstr>Samochody Ciężarowe DMC&gt;3.5t</vt:lpstr>
      <vt:lpstr>CV DMC&gt;3.5t-segmenty 1</vt:lpstr>
      <vt:lpstr>CV DMC&gt;3.5t-segmenty 2</vt:lpstr>
      <vt:lpstr>Autobusy DMC&gt;3.5t</vt:lpstr>
      <vt:lpstr>Samochody dostawcze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Polski Związek Przemysłu Motoryzacyjnego</dc:creator>
  <cp:lastModifiedBy>Ewa Szeląg</cp:lastModifiedBy>
  <cp:lastPrinted>2026-01-07T06:09:00Z</cp:lastPrinted>
  <dcterms:created xsi:type="dcterms:W3CDTF">2011-02-21T10:08:17Z</dcterms:created>
  <dcterms:modified xsi:type="dcterms:W3CDTF">2026-11-03T16:54:40Z</dcterms:modified>
</cp:coreProperties>
</file>