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10\SOiSD\"/>
    </mc:Choice>
  </mc:AlternateContent>
  <xr:revisionPtr revIDLastSave="0" documentId="13_ncr:1_{9CB3350C-A48F-468C-8DFF-75346842638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ele zbiorcze i wykresy" sheetId="9" r:id="rId1"/>
    <sheet name="Samochody osobowe " sheetId="15" r:id="rId2"/>
    <sheet name="Samochody osobowe INDYW" sheetId="11" r:id="rId3"/>
    <sheet name="Samochody osobowe REGON" sheetId="12" r:id="rId4"/>
    <sheet name="Samochody dostawcze" sheetId="7" r:id="rId5"/>
    <sheet name="Samochody osobowe i dostawcze" sheetId="1" r:id="rId6"/>
  </sheets>
  <externalReferences>
    <externalReference r:id="rId7"/>
  </externalReferences>
  <definedNames>
    <definedName name="Mnth">[1]INDEX!$E$16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7" i="7" l="1"/>
  <c r="S68" i="7" s="1"/>
  <c r="T68" i="7" s="1"/>
  <c r="Q67" i="7"/>
  <c r="R67" i="7" s="1"/>
  <c r="J67" i="7"/>
  <c r="F67" i="7"/>
  <c r="D67" i="7"/>
  <c r="S61" i="15"/>
  <c r="Q61" i="15"/>
  <c r="R61" i="15" s="1"/>
  <c r="S60" i="15"/>
  <c r="T60" i="15" s="1"/>
  <c r="Q60" i="15"/>
  <c r="R60" i="15" s="1"/>
  <c r="S96" i="15"/>
  <c r="T96" i="15" s="1"/>
  <c r="Q96" i="15"/>
  <c r="U96" i="15" s="1"/>
  <c r="S95" i="15"/>
  <c r="T95" i="15" s="1"/>
  <c r="Q95" i="15"/>
  <c r="T61" i="15"/>
  <c r="J96" i="15"/>
  <c r="F96" i="15"/>
  <c r="G96" i="15" s="1"/>
  <c r="D96" i="15"/>
  <c r="E96" i="15" s="1"/>
  <c r="K96" i="15" s="1"/>
  <c r="J95" i="15"/>
  <c r="F95" i="15"/>
  <c r="G95" i="15" s="1"/>
  <c r="D95" i="15"/>
  <c r="H95" i="15" s="1"/>
  <c r="J61" i="15"/>
  <c r="F61" i="15"/>
  <c r="G61" i="15" s="1"/>
  <c r="D61" i="15"/>
  <c r="E61" i="15" s="1"/>
  <c r="K61" i="15" s="1"/>
  <c r="J60" i="15"/>
  <c r="F60" i="15"/>
  <c r="G60" i="15" s="1"/>
  <c r="D60" i="15"/>
  <c r="H60" i="15" s="1"/>
  <c r="Q70" i="12"/>
  <c r="R70" i="12" s="1"/>
  <c r="S70" i="12"/>
  <c r="T70" i="12" s="1"/>
  <c r="Q70" i="11"/>
  <c r="R70" i="11" s="1"/>
  <c r="S70" i="11"/>
  <c r="T70" i="11" s="1"/>
  <c r="S32" i="7"/>
  <c r="T32" i="7" s="1"/>
  <c r="Q32" i="7"/>
  <c r="J32" i="7"/>
  <c r="F32" i="7"/>
  <c r="D32" i="7"/>
  <c r="E32" i="7"/>
  <c r="K32" i="7" s="1"/>
  <c r="S31" i="7"/>
  <c r="T31" i="7" s="1"/>
  <c r="Q31" i="7"/>
  <c r="J31" i="7"/>
  <c r="F31" i="7"/>
  <c r="G31" i="7" s="1"/>
  <c r="D31" i="7"/>
  <c r="H31" i="7" s="1"/>
  <c r="D70" i="11"/>
  <c r="E70" i="11" s="1"/>
  <c r="F70" i="11"/>
  <c r="G70" i="11" s="1"/>
  <c r="J70" i="11"/>
  <c r="J68" i="7"/>
  <c r="G7" i="9"/>
  <c r="F7" i="9"/>
  <c r="D7" i="9"/>
  <c r="C7" i="9"/>
  <c r="E7" i="9" s="1"/>
  <c r="S33" i="11"/>
  <c r="T33" i="11" s="1"/>
  <c r="Q33" i="11"/>
  <c r="R33" i="11" s="1"/>
  <c r="S32" i="11"/>
  <c r="T32" i="11" s="1"/>
  <c r="Q32" i="11"/>
  <c r="R32" i="11" s="1"/>
  <c r="Q69" i="11"/>
  <c r="S69" i="11"/>
  <c r="T69" i="11" s="1"/>
  <c r="D31" i="1"/>
  <c r="E31" i="1" s="1"/>
  <c r="F31" i="1"/>
  <c r="H31" i="1" s="1"/>
  <c r="I31" i="1"/>
  <c r="K31" i="1"/>
  <c r="L31" i="1" s="1"/>
  <c r="M31" i="1"/>
  <c r="N31" i="1" s="1"/>
  <c r="D32" i="1"/>
  <c r="F32" i="1"/>
  <c r="G32" i="1" s="1"/>
  <c r="I32" i="1"/>
  <c r="K32" i="1"/>
  <c r="L32" i="1" s="1"/>
  <c r="M32" i="1"/>
  <c r="N32" i="1" s="1"/>
  <c r="E67" i="7"/>
  <c r="D68" i="7"/>
  <c r="G67" i="7"/>
  <c r="D32" i="12"/>
  <c r="E32" i="12" s="1"/>
  <c r="F32" i="12"/>
  <c r="G32" i="12" s="1"/>
  <c r="J32" i="12"/>
  <c r="Q32" i="12"/>
  <c r="S32" i="12"/>
  <c r="T32" i="12" s="1"/>
  <c r="D33" i="12"/>
  <c r="E33" i="12" s="1"/>
  <c r="F33" i="12"/>
  <c r="G33" i="12" s="1"/>
  <c r="J33" i="12"/>
  <c r="Q33" i="12"/>
  <c r="S33" i="12"/>
  <c r="T33" i="12" s="1"/>
  <c r="D69" i="12"/>
  <c r="E69" i="12" s="1"/>
  <c r="F69" i="12"/>
  <c r="G69" i="12" s="1"/>
  <c r="J69" i="12"/>
  <c r="Q69" i="12"/>
  <c r="R69" i="12" s="1"/>
  <c r="S69" i="12"/>
  <c r="T69" i="12" s="1"/>
  <c r="D70" i="12"/>
  <c r="E70" i="12" s="1"/>
  <c r="F70" i="12"/>
  <c r="G70" i="12" s="1"/>
  <c r="J70" i="12"/>
  <c r="K70" i="12" s="1"/>
  <c r="D32" i="11"/>
  <c r="F32" i="11"/>
  <c r="G32" i="11" s="1"/>
  <c r="J32" i="11"/>
  <c r="D33" i="11"/>
  <c r="E33" i="11" s="1"/>
  <c r="F33" i="11"/>
  <c r="G33" i="11" s="1"/>
  <c r="J33" i="11"/>
  <c r="D69" i="11"/>
  <c r="F69" i="11"/>
  <c r="G69" i="11"/>
  <c r="J69" i="11"/>
  <c r="H69" i="12" l="1"/>
  <c r="K69" i="12"/>
  <c r="U33" i="12"/>
  <c r="H32" i="1"/>
  <c r="H7" i="9"/>
  <c r="U69" i="11"/>
  <c r="H69" i="11"/>
  <c r="U32" i="11"/>
  <c r="H32" i="11"/>
  <c r="U69" i="12"/>
  <c r="R33" i="12"/>
  <c r="U32" i="12"/>
  <c r="K32" i="12"/>
  <c r="J31" i="1"/>
  <c r="O32" i="1"/>
  <c r="O31" i="1"/>
  <c r="G31" i="1"/>
  <c r="U31" i="7"/>
  <c r="H67" i="7"/>
  <c r="U32" i="7"/>
  <c r="F68" i="7"/>
  <c r="G68" i="7" s="1"/>
  <c r="K68" i="7"/>
  <c r="E68" i="7"/>
  <c r="K67" i="7"/>
  <c r="E31" i="7"/>
  <c r="K31" i="7" s="1"/>
  <c r="T67" i="7"/>
  <c r="U70" i="12"/>
  <c r="H70" i="12"/>
  <c r="R32" i="12"/>
  <c r="K33" i="12"/>
  <c r="H33" i="12"/>
  <c r="H32" i="12"/>
  <c r="U70" i="11"/>
  <c r="R69" i="11"/>
  <c r="K70" i="11"/>
  <c r="H70" i="11"/>
  <c r="K69" i="11"/>
  <c r="E69" i="11"/>
  <c r="H33" i="11"/>
  <c r="U33" i="11"/>
  <c r="K33" i="11"/>
  <c r="E32" i="11"/>
  <c r="K32" i="11"/>
  <c r="U60" i="15"/>
  <c r="U61" i="15"/>
  <c r="U95" i="15"/>
  <c r="R96" i="15"/>
  <c r="H96" i="15"/>
  <c r="R95" i="15"/>
  <c r="J32" i="1"/>
  <c r="E32" i="1"/>
  <c r="Q68" i="7"/>
  <c r="U67" i="7"/>
  <c r="H32" i="7"/>
  <c r="R31" i="7"/>
  <c r="R32" i="7"/>
  <c r="G32" i="7"/>
  <c r="H61" i="15"/>
  <c r="E95" i="15"/>
  <c r="K95" i="15" s="1"/>
  <c r="E60" i="15"/>
  <c r="K60" i="15" s="1"/>
  <c r="H68" i="7" l="1"/>
  <c r="U68" i="7"/>
  <c r="R68" i="7"/>
</calcChain>
</file>

<file path=xl/sharedStrings.xml><?xml version="1.0" encoding="utf-8"?>
<sst xmlns="http://schemas.openxmlformats.org/spreadsheetml/2006/main" count="947" uniqueCount="204">
  <si>
    <t>Pozycja</t>
  </si>
  <si>
    <t>Marka</t>
  </si>
  <si>
    <t>Udział %</t>
  </si>
  <si>
    <t>PZPM*</t>
  </si>
  <si>
    <t>Sztuki / Units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</si>
  <si>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</si>
  <si>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</si>
  <si>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</si>
  <si>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</si>
  <si>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</si>
  <si>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</si>
  <si>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</si>
  <si>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</si>
  <si>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</si>
  <si>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Pierwsze rejestracje NOWYCH samochodów osobowych i dostawczych, udział w rynku %</t>
  </si>
  <si>
    <t>First Registrations of NEW PC and LCV up to 3.5T, Market Share %</t>
  </si>
  <si>
    <t>BMW</t>
  </si>
  <si>
    <t>SKODA</t>
  </si>
  <si>
    <t>VOLKSWAGEN</t>
  </si>
  <si>
    <t>TOYOTA</t>
  </si>
  <si>
    <t>OPEL</t>
  </si>
  <si>
    <t>FORD</t>
  </si>
  <si>
    <t>KIA</t>
  </si>
  <si>
    <t>HYUNDAI</t>
  </si>
  <si>
    <t>RENAULT</t>
  </si>
  <si>
    <t>NISSAN</t>
  </si>
  <si>
    <t>FIAT</t>
  </si>
  <si>
    <t>PEUGEOT</t>
  </si>
  <si>
    <t>CITROEN</t>
  </si>
  <si>
    <t>DACIA</t>
  </si>
  <si>
    <t>SUZUKI</t>
  </si>
  <si>
    <t>MERCEDES-BENZ</t>
  </si>
  <si>
    <t>AUDI</t>
  </si>
  <si>
    <t>VOLVO</t>
  </si>
  <si>
    <t>RAZEM / TOTAL</t>
  </si>
  <si>
    <t>Skoda Octavia</t>
  </si>
  <si>
    <t>Dacia Duster</t>
  </si>
  <si>
    <t>Toyota Yaris</t>
  </si>
  <si>
    <t>Kia Sportage</t>
  </si>
  <si>
    <t>Model</t>
  </si>
  <si>
    <t>RAZEM 1-20</t>
  </si>
  <si>
    <t>Skoda Superb</t>
  </si>
  <si>
    <t>Zmiana poz r/r</t>
  </si>
  <si>
    <t>Ch position y/y</t>
  </si>
  <si>
    <t>IVECO</t>
  </si>
  <si>
    <t>Toyota Corolla</t>
  </si>
  <si>
    <t>Hyundai Tucson</t>
  </si>
  <si>
    <t>SAMOCHODY OSOBOWE</t>
  </si>
  <si>
    <t>SAMOCHODY DOSTAWCZE - RAZEM</t>
  </si>
  <si>
    <t>samochody ciężarowe o DMC&lt;=3,5t</t>
  </si>
  <si>
    <t>samochody specjalne o DMC&lt;=3,5t</t>
  </si>
  <si>
    <t>RAZEM SAMOCHODY OSOBOWE I DOSTAWCZE</t>
  </si>
  <si>
    <t>* w tym minibusy zarejestrowane jako samochody osobowe</t>
  </si>
  <si>
    <t>% zmiana r/r</t>
  </si>
  <si>
    <t>Toyota C-HR</t>
  </si>
  <si>
    <t>MAN</t>
  </si>
  <si>
    <t>Renault Master</t>
  </si>
  <si>
    <t>Iveco Daily</t>
  </si>
  <si>
    <t>Ford Transit</t>
  </si>
  <si>
    <t>RAZEM 1-10</t>
  </si>
  <si>
    <t>Mercedes-Benz Sprinter</t>
  </si>
  <si>
    <t>Skoda Kamiq</t>
  </si>
  <si>
    <t>LEXUS</t>
  </si>
  <si>
    <t>Zmiana poz
r/r</t>
  </si>
  <si>
    <t>Ch. Position
y/y</t>
  </si>
  <si>
    <t>Volkswagen T-Roc</t>
  </si>
  <si>
    <t>Toyota Proace City</t>
  </si>
  <si>
    <t xml:space="preserve">   Source: PZPM on the basis of CEP (Central Register of Vehicles)</t>
  </si>
  <si>
    <t>* PZPM na podstawie CEP (Centralnej Ewidencji Pojazdów)</t>
  </si>
  <si>
    <t>Dacia Sandero</t>
  </si>
  <si>
    <t>Toyota Yaris Cross</t>
  </si>
  <si>
    <t>ISUZU</t>
  </si>
  <si>
    <t>Volvo XC60</t>
  </si>
  <si>
    <t>Fiat Ducato</t>
  </si>
  <si>
    <t>Ford Transit Custom</t>
  </si>
  <si>
    <t>Volkswagen Crafter</t>
  </si>
  <si>
    <t>Pierwsze rejestracje nowych samochodów osobowych i dostwczych do 3,5T</t>
  </si>
  <si>
    <t>CUPRA</t>
  </si>
  <si>
    <t>Nissan Qashqai</t>
  </si>
  <si>
    <t>Mercedes-Benz Klasa GLC</t>
  </si>
  <si>
    <t>Renault Captur</t>
  </si>
  <si>
    <t>MG</t>
  </si>
  <si>
    <t>HONDA</t>
  </si>
  <si>
    <t>Skoda Kodiaq</t>
  </si>
  <si>
    <t>Ford Ranger</t>
  </si>
  <si>
    <t>Toyota Aygo X</t>
  </si>
  <si>
    <t>Skoda Scala</t>
  </si>
  <si>
    <t>MG HS</t>
  </si>
  <si>
    <t>SEAT</t>
  </si>
  <si>
    <t>Volkswagen T-Cross</t>
  </si>
  <si>
    <t>Audi Q5</t>
  </si>
  <si>
    <t>Toyota Proace Max</t>
  </si>
  <si>
    <t>BENIMAR</t>
  </si>
  <si>
    <t>MAXUS</t>
  </si>
  <si>
    <t>Volkswagen Golf</t>
  </si>
  <si>
    <t>OMODA</t>
  </si>
  <si>
    <t>MG ZS</t>
  </si>
  <si>
    <t>Toyota Corolla Cross</t>
  </si>
  <si>
    <t>JAECOO</t>
  </si>
  <si>
    <t>BYD</t>
  </si>
  <si>
    <t>CHERY</t>
  </si>
  <si>
    <t>MAZDA</t>
  </si>
  <si>
    <t>BAIC</t>
  </si>
  <si>
    <t>MINI</t>
  </si>
  <si>
    <t>LEAPMOTOR</t>
  </si>
  <si>
    <t>JEEP</t>
  </si>
  <si>
    <t>TESLA</t>
  </si>
  <si>
    <t>ALFA ROMEO</t>
  </si>
  <si>
    <t>LAND ROVER</t>
  </si>
  <si>
    <t>PORSCHE</t>
  </si>
  <si>
    <t>JAC</t>
  </si>
  <si>
    <t>GAC</t>
  </si>
  <si>
    <t>GEELY</t>
  </si>
  <si>
    <t>XPENG</t>
  </si>
  <si>
    <t>DONGFENG</t>
  </si>
  <si>
    <t>DS</t>
  </si>
  <si>
    <t>MITSUBISHI</t>
  </si>
  <si>
    <t>JETOUR</t>
  </si>
  <si>
    <t>KGM</t>
  </si>
  <si>
    <t>HONGQI</t>
  </si>
  <si>
    <t>SUBARU</t>
  </si>
  <si>
    <t>FORTHING</t>
  </si>
  <si>
    <t>BESTUNE</t>
  </si>
  <si>
    <t>RAZEM 1-50</t>
  </si>
  <si>
    <t>Cupra Formentor</t>
  </si>
  <si>
    <t>BMW X3</t>
  </si>
  <si>
    <t>Volkswagen Caddy</t>
  </si>
  <si>
    <t>Rejestracje nowych samochodów osobowych na Inywidualnych Klentów,
ranking modeli - 2026 narastająco</t>
  </si>
  <si>
    <t>Registrations of New PC For Individual Customers, Top Models - 2026 YTD</t>
  </si>
  <si>
    <t>Rejestracje nowych samochodów osobowych na KLIENTÓW INDYWIDUALNYCH,
ranking marek - 2026 narastająco</t>
  </si>
  <si>
    <t>Registrations of New PC For Indywidual Customers, Top Makes - 2026 YTD</t>
  </si>
  <si>
    <t>Dacia Bigster</t>
  </si>
  <si>
    <t>Rejestracje nowych samochodów osobowych na REGON,
ranking modeli - 2026 narastająco</t>
  </si>
  <si>
    <t>Rejestracje nowych samochodów osobowych na REGON,
ranking marek - 2026 narastająco</t>
  </si>
  <si>
    <t>Registrations of New PC For Business Activity, Top Makes - 2026 YTD</t>
  </si>
  <si>
    <t>Rejestracje nowych samochodów dostawczych OGÓŁEM, ranking marek - 2026 narastająco</t>
  </si>
  <si>
    <t>Registrations of new LCV, Top Brands - 2026 YTD</t>
  </si>
  <si>
    <t>Rejestracje nowych samochodów dostawczych do 3,5T, ranking modeli - 2026 narastająco</t>
  </si>
  <si>
    <t>Registrations of new LCV up to 3.5T, Top Models - 2026 YTD</t>
  </si>
  <si>
    <t>Rejestracje nowych samochodów osobowych OGÓŁEM, ranking marek - 2026 narastająco</t>
  </si>
  <si>
    <t>Registrations of new PC, Top Brands - 2026 YTD</t>
  </si>
  <si>
    <t>Rejestracje nowych samochodów osobowych OGÓŁEM, ranking modeli - 2026 narastająco</t>
  </si>
  <si>
    <t>Registrations of new PC, Top Models - 2026 YTD</t>
  </si>
  <si>
    <t>MCLOUIS</t>
  </si>
  <si>
    <t>Renault Trafic</t>
  </si>
  <si>
    <t>Toyota Proace</t>
  </si>
  <si>
    <t>Opel Movano</t>
  </si>
  <si>
    <t>Fiat Doblo</t>
  </si>
  <si>
    <t>Renault Kangoo</t>
  </si>
  <si>
    <t>* PZPM na podstawie danych CEP</t>
  </si>
  <si>
    <t>Fiat Scudo</t>
  </si>
  <si>
    <t>CHANGAN</t>
  </si>
  <si>
    <t>Omoda 5</t>
  </si>
  <si>
    <t>Skoda Fabia</t>
  </si>
  <si>
    <t>BYD Seal U</t>
  </si>
  <si>
    <t>Volkswagen Tiguan</t>
  </si>
  <si>
    <t>Sie/Lip
Zmiana %</t>
  </si>
  <si>
    <t>Aug/Jul Ch %</t>
  </si>
  <si>
    <t>FOTON</t>
  </si>
  <si>
    <t>Chery Tiggo 7</t>
  </si>
  <si>
    <t>Wrzesień</t>
  </si>
  <si>
    <t>September</t>
  </si>
  <si>
    <t>Rok narastająco Styczeń -Wrzesień</t>
  </si>
  <si>
    <t>YTD January - September</t>
  </si>
  <si>
    <t/>
  </si>
  <si>
    <t>Toyota Hilux</t>
  </si>
  <si>
    <t>Peugeot Partner</t>
  </si>
  <si>
    <t>Mazda CX-5</t>
  </si>
  <si>
    <t>Toyota RAV4</t>
  </si>
  <si>
    <t>Październik</t>
  </si>
  <si>
    <t>October</t>
  </si>
  <si>
    <t>Paz/Wrz
Zmiana %</t>
  </si>
  <si>
    <t>Oct/Sep Ch %</t>
  </si>
  <si>
    <t>Paz/Wrz
Zmiana poz</t>
  </si>
  <si>
    <t>Oct/Sep Ch position</t>
  </si>
  <si>
    <t>Rok narastająco Styczeń -Październik</t>
  </si>
  <si>
    <t>YTD January - October</t>
  </si>
  <si>
    <t>Rok narastająco Styczeń - Październik</t>
  </si>
  <si>
    <t>Registrations of new LCV up to 3.5T, Top Brands - October 2026</t>
  </si>
  <si>
    <t>Rejestracje nowych samochodów dostawczych do 3,5T, ranking marek - Pażdziernik 2026</t>
  </si>
  <si>
    <t>ROLLER TEAM</t>
  </si>
  <si>
    <t>Rejestracje nowych samochodów dostawczych do 3,5T, ranking modeli - Październik 2026</t>
  </si>
  <si>
    <t>Registrations of new LCV up to 3.5T, Top Models - October 2026</t>
  </si>
  <si>
    <t>MAN TGE</t>
  </si>
  <si>
    <t>Rejestracje nowych samochodów osobowych OGÓŁEM, ranking marek - Październik 2026</t>
  </si>
  <si>
    <t>Registrations of new PC, Top Brands - October 2026</t>
  </si>
  <si>
    <t>Rejestracje nowych samochodów osobowych OGÓŁEM, ranking modeli - Październik 2026</t>
  </si>
  <si>
    <t>Registrations of new PC, Top Models - October 2026</t>
  </si>
  <si>
    <t>Rejestracje nowych samochodów osobowych na REGON, ranking marek - Październik 2026</t>
  </si>
  <si>
    <t>Registrations of New PC For Business Activity, Top Makes - October 2026</t>
  </si>
  <si>
    <t>Volkswagen Passat</t>
  </si>
  <si>
    <t>Rejestracje nowych samochodów osobowych na REGON, ranking modeli - Październik 2026</t>
  </si>
  <si>
    <t>Registrations of New PC For Business Activity, Top Models - October 2026</t>
  </si>
  <si>
    <t>Rejestracje nowych samochodów osobowych na KLIENTÓW INDYWIDUALNYCH, ranking marek - Październik 2026</t>
  </si>
  <si>
    <t>Registrations of New PC For Individual Customers, Top Makes - October 2026</t>
  </si>
  <si>
    <t>Rejestracje nowych samochodów osobowych na KLIENTÓW INDYWIDUALNYCH, ranking modeli - Październik 2026</t>
  </si>
  <si>
    <t>Registrations of New PC For Individual Customers, Top Models - October 2026</t>
  </si>
  <si>
    <t>2026
Paź</t>
  </si>
  <si>
    <t>2025
Paź</t>
  </si>
  <si>
    <t>2026
Sty - Paź</t>
  </si>
  <si>
    <t>2025
Sty - Paź</t>
  </si>
  <si>
    <t>Volkswagen Transporter</t>
  </si>
  <si>
    <t>Opel Combo</t>
  </si>
  <si>
    <t>Ford Transit Courier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</si>
</sst>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Arial Nova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b/>
      <sz val="11"/>
      <color theme="0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theme="1"/>
      <name val="Arial Nova"/>
      <family val="2"/>
      <charset val="238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b/>
      <sz val="9"/>
      <color theme="0"/>
      <name val="Arial Nova"/>
      <family val="2"/>
      <charset val="238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i/>
      <sz val="10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</borders>
  <cellStyleXfs count="82">
    <xf numFmtId="0" fontId="0" fillId="0" borderId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7" fillId="0" borderId="0" xfId="0" applyFont="1"/>
    <xf numFmtId="0" fontId="8" fillId="0" borderId="0" xfId="11" applyFont="1"/>
    <xf numFmtId="0" fontId="9" fillId="0" borderId="0" xfId="0" applyFont="1"/>
    <xf numFmtId="14" fontId="8" fillId="0" borderId="0" xfId="0" applyNumberFormat="1" applyFont="1"/>
    <xf numFmtId="0" fontId="8" fillId="0" borderId="0" xfId="0" applyFont="1"/>
    <xf numFmtId="0" fontId="8" fillId="0" borderId="0" xfId="11" applyFont="1" applyAlignment="1">
      <alignment horizontal="right"/>
    </xf>
    <xf numFmtId="0" fontId="11" fillId="2" borderId="6" xfId="0" applyFont="1" applyFill="1" applyBorder="1" applyAlignment="1">
      <alignment wrapText="1"/>
    </xf>
    <xf numFmtId="166" fontId="11" fillId="2" borderId="4" xfId="1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166" fontId="12" fillId="0" borderId="4" xfId="1" applyNumberFormat="1" applyFont="1" applyBorder="1" applyAlignment="1">
      <alignment horizontal="center"/>
    </xf>
    <xf numFmtId="165" fontId="12" fillId="0" borderId="4" xfId="22" applyNumberFormat="1" applyFont="1" applyBorder="1" applyAlignment="1">
      <alignment horizontal="center"/>
    </xf>
    <xf numFmtId="0" fontId="12" fillId="0" borderId="6" xfId="0" applyFont="1" applyBorder="1" applyAlignment="1">
      <alignment horizontal="left" wrapText="1" indent="1"/>
    </xf>
    <xf numFmtId="166" fontId="12" fillId="0" borderId="5" xfId="1" applyNumberFormat="1" applyFont="1" applyBorder="1" applyAlignment="1">
      <alignment horizontal="center"/>
    </xf>
    <xf numFmtId="165" fontId="12" fillId="0" borderId="5" xfId="17" applyNumberFormat="1" applyFont="1" applyBorder="1" applyAlignment="1">
      <alignment horizontal="center"/>
    </xf>
    <xf numFmtId="0" fontId="12" fillId="0" borderId="9" xfId="0" applyFont="1" applyBorder="1" applyAlignment="1">
      <alignment horizontal="left" wrapText="1" indent="1"/>
    </xf>
    <xf numFmtId="165" fontId="12" fillId="0" borderId="8" xfId="22" applyNumberFormat="1" applyFont="1" applyBorder="1" applyAlignment="1">
      <alignment horizontal="center"/>
    </xf>
    <xf numFmtId="166" fontId="11" fillId="2" borderId="4" xfId="1" applyNumberFormat="1" applyFont="1" applyFill="1" applyBorder="1" applyAlignment="1">
      <alignment horizontal="center" vertical="center"/>
    </xf>
    <xf numFmtId="165" fontId="11" fillId="2" borderId="4" xfId="22" applyNumberFormat="1" applyFont="1" applyFill="1" applyBorder="1" applyAlignment="1">
      <alignment horizontal="center" vertical="center"/>
    </xf>
    <xf numFmtId="0" fontId="8" fillId="0" borderId="7" xfId="11" applyFont="1" applyBorder="1"/>
    <xf numFmtId="166" fontId="8" fillId="0" borderId="0" xfId="11" applyNumberFormat="1" applyFont="1"/>
    <xf numFmtId="0" fontId="13" fillId="0" borderId="0" xfId="8" applyFont="1" applyAlignment="1">
      <alignment horizontal="center" vertical="center"/>
    </xf>
    <xf numFmtId="0" fontId="15" fillId="0" borderId="0" xfId="8" applyFont="1" applyAlignment="1">
      <alignment horizontal="right" vertical="center"/>
    </xf>
    <xf numFmtId="0" fontId="17" fillId="2" borderId="24" xfId="8" applyFont="1" applyFill="1" applyBorder="1" applyAlignment="1">
      <alignment horizontal="center" vertical="center" wrapText="1"/>
    </xf>
    <xf numFmtId="0" fontId="17" fillId="2" borderId="14" xfId="8" applyFont="1" applyFill="1" applyBorder="1" applyAlignment="1">
      <alignment horizontal="center" wrapText="1"/>
    </xf>
    <xf numFmtId="0" fontId="17" fillId="2" borderId="22" xfId="8" applyFont="1" applyFill="1" applyBorder="1" applyAlignment="1">
      <alignment horizontal="center" vertical="center" wrapText="1"/>
    </xf>
    <xf numFmtId="0" fontId="18" fillId="2" borderId="17" xfId="8" applyFont="1" applyFill="1" applyBorder="1" applyAlignment="1">
      <alignment horizontal="center" vertical="center" wrapText="1"/>
    </xf>
    <xf numFmtId="0" fontId="18" fillId="2" borderId="15" xfId="8" applyFont="1" applyFill="1" applyBorder="1" applyAlignment="1">
      <alignment horizontal="center" vertical="top" wrapText="1"/>
    </xf>
    <xf numFmtId="0" fontId="18" fillId="2" borderId="12" xfId="8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0" fontId="19" fillId="0" borderId="13" xfId="8" applyFont="1" applyBorder="1" applyAlignment="1">
      <alignment vertical="center"/>
    </xf>
    <xf numFmtId="3" fontId="19" fillId="0" borderId="16" xfId="8" applyNumberFormat="1" applyFont="1" applyBorder="1" applyAlignment="1">
      <alignment vertical="center"/>
    </xf>
    <xf numFmtId="10" fontId="19" fillId="0" borderId="13" xfId="18" applyNumberFormat="1" applyFont="1" applyBorder="1" applyAlignment="1">
      <alignment vertical="center"/>
    </xf>
    <xf numFmtId="165" fontId="19" fillId="0" borderId="13" xfId="18" applyNumberFormat="1" applyFont="1" applyBorder="1" applyAlignment="1">
      <alignment vertical="center"/>
    </xf>
    <xf numFmtId="0" fontId="20" fillId="4" borderId="10" xfId="0" applyFont="1" applyFill="1" applyBorder="1" applyAlignment="1">
      <alignment horizontal="center" vertical="center" wrapText="1"/>
    </xf>
    <xf numFmtId="0" fontId="19" fillId="4" borderId="13" xfId="8" applyFont="1" applyFill="1" applyBorder="1" applyAlignment="1">
      <alignment vertical="center"/>
    </xf>
    <xf numFmtId="3" fontId="19" fillId="4" borderId="16" xfId="8" applyNumberFormat="1" applyFont="1" applyFill="1" applyBorder="1" applyAlignment="1">
      <alignment vertical="center"/>
    </xf>
    <xf numFmtId="10" fontId="19" fillId="4" borderId="13" xfId="18" applyNumberFormat="1" applyFont="1" applyFill="1" applyBorder="1" applyAlignment="1">
      <alignment vertical="center"/>
    </xf>
    <xf numFmtId="165" fontId="19" fillId="4" borderId="13" xfId="18" applyNumberFormat="1" applyFont="1" applyFill="1" applyBorder="1" applyAlignment="1">
      <alignment vertical="center"/>
    </xf>
    <xf numFmtId="3" fontId="19" fillId="3" borderId="16" xfId="8" applyNumberFormat="1" applyFont="1" applyFill="1" applyBorder="1" applyAlignment="1">
      <alignment vertical="center"/>
    </xf>
    <xf numFmtId="10" fontId="19" fillId="3" borderId="13" xfId="18" applyNumberFormat="1" applyFont="1" applyFill="1" applyBorder="1" applyAlignment="1">
      <alignment vertical="center"/>
    </xf>
    <xf numFmtId="165" fontId="19" fillId="3" borderId="13" xfId="18" applyNumberFormat="1" applyFont="1" applyFill="1" applyBorder="1" applyAlignment="1">
      <alignment vertical="center"/>
    </xf>
    <xf numFmtId="3" fontId="11" fillId="2" borderId="16" xfId="8" applyNumberFormat="1" applyFont="1" applyFill="1" applyBorder="1" applyAlignment="1">
      <alignment vertical="center"/>
    </xf>
    <xf numFmtId="9" fontId="11" fillId="2" borderId="13" xfId="18" applyFont="1" applyFill="1" applyBorder="1" applyAlignment="1">
      <alignment vertical="center"/>
    </xf>
    <xf numFmtId="165" fontId="11" fillId="2" borderId="13" xfId="8" applyNumberFormat="1" applyFont="1" applyFill="1" applyBorder="1" applyAlignment="1">
      <alignment vertical="center"/>
    </xf>
    <xf numFmtId="0" fontId="19" fillId="0" borderId="0" xfId="8" applyFont="1"/>
    <xf numFmtId="0" fontId="21" fillId="0" borderId="0" xfId="0" applyFont="1"/>
    <xf numFmtId="0" fontId="22" fillId="0" borderId="0" xfId="0" applyFont="1"/>
    <xf numFmtId="0" fontId="12" fillId="0" borderId="0" xfId="0" applyFont="1"/>
    <xf numFmtId="0" fontId="23" fillId="0" borderId="0" xfId="7" applyFont="1" applyAlignment="1">
      <alignment horizontal="center" vertical="top"/>
    </xf>
    <xf numFmtId="1" fontId="19" fillId="0" borderId="10" xfId="18" applyNumberFormat="1" applyFont="1" applyBorder="1" applyAlignment="1">
      <alignment horizontal="center"/>
    </xf>
    <xf numFmtId="1" fontId="19" fillId="4" borderId="10" xfId="18" applyNumberFormat="1" applyFont="1" applyFill="1" applyBorder="1" applyAlignment="1">
      <alignment horizontal="center"/>
    </xf>
    <xf numFmtId="3" fontId="19" fillId="3" borderId="10" xfId="8" applyNumberFormat="1" applyFont="1" applyFill="1" applyBorder="1" applyAlignment="1">
      <alignment vertical="center"/>
    </xf>
    <xf numFmtId="0" fontId="19" fillId="3" borderId="10" xfId="8" applyFont="1" applyFill="1" applyBorder="1" applyAlignment="1">
      <alignment vertical="center"/>
    </xf>
    <xf numFmtId="3" fontId="11" fillId="2" borderId="10" xfId="8" applyNumberFormat="1" applyFont="1" applyFill="1" applyBorder="1" applyAlignment="1">
      <alignment vertical="center"/>
    </xf>
    <xf numFmtId="14" fontId="12" fillId="0" borderId="0" xfId="0" applyNumberFormat="1" applyFont="1"/>
    <xf numFmtId="0" fontId="14" fillId="0" borderId="0" xfId="8" applyFont="1" applyAlignment="1">
      <alignment vertical="center"/>
    </xf>
    <xf numFmtId="0" fontId="19" fillId="3" borderId="16" xfId="8" applyFont="1" applyFill="1" applyBorder="1" applyAlignment="1">
      <alignment vertical="center"/>
    </xf>
    <xf numFmtId="0" fontId="24" fillId="0" borderId="0" xfId="0" applyFont="1"/>
    <xf numFmtId="0" fontId="25" fillId="0" borderId="0" xfId="0" applyFont="1"/>
    <xf numFmtId="0" fontId="26" fillId="2" borderId="4" xfId="0" applyFont="1" applyFill="1" applyBorder="1" applyAlignment="1">
      <alignment vertical="center" wrapText="1"/>
    </xf>
    <xf numFmtId="14" fontId="21" fillId="0" borderId="0" xfId="0" applyNumberFormat="1" applyFont="1"/>
    <xf numFmtId="0" fontId="29" fillId="0" borderId="0" xfId="0" applyFont="1"/>
    <xf numFmtId="0" fontId="29" fillId="0" borderId="7" xfId="11" applyFont="1" applyBorder="1"/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4" fillId="0" borderId="21" xfId="8" applyFont="1" applyBorder="1" applyAlignment="1">
      <alignment horizontal="center" vertical="center"/>
    </xf>
    <xf numFmtId="0" fontId="11" fillId="2" borderId="24" xfId="8" applyFont="1" applyFill="1" applyBorder="1" applyAlignment="1">
      <alignment horizontal="center" wrapText="1"/>
    </xf>
    <xf numFmtId="0" fontId="11" fillId="2" borderId="25" xfId="8" applyFont="1" applyFill="1" applyBorder="1" applyAlignment="1">
      <alignment horizontal="center" wrapText="1"/>
    </xf>
    <xf numFmtId="0" fontId="11" fillId="2" borderId="11" xfId="8" applyFont="1" applyFill="1" applyBorder="1" applyAlignment="1">
      <alignment horizontal="center" wrapText="1"/>
    </xf>
    <xf numFmtId="0" fontId="11" fillId="2" borderId="22" xfId="8" applyFont="1" applyFill="1" applyBorder="1" applyAlignment="1">
      <alignment horizontal="center" wrapText="1"/>
    </xf>
    <xf numFmtId="0" fontId="11" fillId="2" borderId="24" xfId="8" applyFont="1" applyFill="1" applyBorder="1" applyAlignment="1">
      <alignment horizontal="center" vertical="center"/>
    </xf>
    <xf numFmtId="0" fontId="11" fillId="2" borderId="19" xfId="8" applyFont="1" applyFill="1" applyBorder="1" applyAlignment="1">
      <alignment horizontal="center" vertical="center"/>
    </xf>
    <xf numFmtId="0" fontId="11" fillId="2" borderId="14" xfId="8" applyFont="1" applyFill="1" applyBorder="1" applyAlignment="1">
      <alignment horizontal="center" vertical="center"/>
    </xf>
    <xf numFmtId="0" fontId="16" fillId="2" borderId="17" xfId="8" applyFont="1" applyFill="1" applyBorder="1" applyAlignment="1">
      <alignment horizontal="center" vertical="center"/>
    </xf>
    <xf numFmtId="0" fontId="16" fillId="2" borderId="21" xfId="8" applyFont="1" applyFill="1" applyBorder="1" applyAlignment="1">
      <alignment horizontal="center" vertical="center"/>
    </xf>
    <xf numFmtId="0" fontId="16" fillId="2" borderId="15" xfId="8" applyFont="1" applyFill="1" applyBorder="1" applyAlignment="1">
      <alignment horizontal="center" vertical="center"/>
    </xf>
    <xf numFmtId="0" fontId="17" fillId="2" borderId="24" xfId="8" applyFont="1" applyFill="1" applyBorder="1" applyAlignment="1">
      <alignment horizontal="center" vertical="center" wrapText="1"/>
    </xf>
    <xf numFmtId="0" fontId="17" fillId="2" borderId="14" xfId="8" applyFont="1" applyFill="1" applyBorder="1" applyAlignment="1">
      <alignment horizontal="center" vertical="center" wrapText="1"/>
    </xf>
    <xf numFmtId="0" fontId="17" fillId="2" borderId="17" xfId="8" applyFont="1" applyFill="1" applyBorder="1" applyAlignment="1">
      <alignment horizontal="center" vertical="center" wrapText="1"/>
    </xf>
    <xf numFmtId="0" fontId="17" fillId="2" borderId="15" xfId="8" applyFont="1" applyFill="1" applyBorder="1" applyAlignment="1">
      <alignment horizontal="center" vertical="center" wrapText="1"/>
    </xf>
    <xf numFmtId="0" fontId="13" fillId="3" borderId="23" xfId="8" applyFont="1" applyFill="1" applyBorder="1" applyAlignment="1">
      <alignment horizontal="center" vertical="center"/>
    </xf>
    <xf numFmtId="0" fontId="13" fillId="3" borderId="13" xfId="8" applyFont="1" applyFill="1" applyBorder="1" applyAlignment="1">
      <alignment horizontal="center" vertical="center"/>
    </xf>
    <xf numFmtId="0" fontId="11" fillId="2" borderId="23" xfId="8" applyFont="1" applyFill="1" applyBorder="1" applyAlignment="1">
      <alignment horizontal="center" vertical="top"/>
    </xf>
    <xf numFmtId="0" fontId="11" fillId="2" borderId="13" xfId="8" applyFont="1" applyFill="1" applyBorder="1" applyAlignment="1">
      <alignment horizontal="center" vertical="top"/>
    </xf>
    <xf numFmtId="0" fontId="17" fillId="2" borderId="11" xfId="8" applyFont="1" applyFill="1" applyBorder="1" applyAlignment="1">
      <alignment horizontal="center" wrapText="1"/>
    </xf>
    <xf numFmtId="0" fontId="17" fillId="2" borderId="22" xfId="8" applyFont="1" applyFill="1" applyBorder="1" applyAlignment="1">
      <alignment horizontal="center" wrapText="1"/>
    </xf>
    <xf numFmtId="0" fontId="27" fillId="2" borderId="11" xfId="8" applyFont="1" applyFill="1" applyBorder="1" applyAlignment="1">
      <alignment horizontal="center" wrapText="1"/>
    </xf>
    <xf numFmtId="0" fontId="27" fillId="2" borderId="22" xfId="8" applyFont="1" applyFill="1" applyBorder="1" applyAlignment="1">
      <alignment horizontal="center" wrapText="1"/>
    </xf>
    <xf numFmtId="0" fontId="16" fillId="2" borderId="25" xfId="8" applyFont="1" applyFill="1" applyBorder="1" applyAlignment="1">
      <alignment horizontal="center" vertical="top"/>
    </xf>
    <xf numFmtId="0" fontId="16" fillId="2" borderId="17" xfId="8" applyFont="1" applyFill="1" applyBorder="1" applyAlignment="1">
      <alignment horizontal="center" vertical="top"/>
    </xf>
    <xf numFmtId="0" fontId="16" fillId="2" borderId="22" xfId="8" applyFont="1" applyFill="1" applyBorder="1" applyAlignment="1">
      <alignment horizontal="center" vertical="top"/>
    </xf>
    <xf numFmtId="0" fontId="16" fillId="2" borderId="12" xfId="8" applyFont="1" applyFill="1" applyBorder="1" applyAlignment="1">
      <alignment horizontal="center" vertical="top"/>
    </xf>
    <xf numFmtId="0" fontId="18" fillId="2" borderId="22" xfId="8" applyFont="1" applyFill="1" applyBorder="1" applyAlignment="1">
      <alignment horizontal="center" vertical="top" wrapText="1"/>
    </xf>
    <xf numFmtId="0" fontId="18" fillId="2" borderId="12" xfId="8" applyFont="1" applyFill="1" applyBorder="1" applyAlignment="1">
      <alignment horizontal="center" vertical="top" wrapText="1"/>
    </xf>
    <xf numFmtId="0" fontId="14" fillId="0" borderId="0" xfId="8" applyFont="1" applyAlignment="1">
      <alignment horizontal="center" vertical="center"/>
    </xf>
    <xf numFmtId="0" fontId="28" fillId="2" borderId="22" xfId="8" applyFont="1" applyFill="1" applyBorder="1" applyAlignment="1">
      <alignment horizontal="center" vertical="top" wrapText="1"/>
    </xf>
    <xf numFmtId="0" fontId="28" fillId="2" borderId="12" xfId="8" applyFont="1" applyFill="1" applyBorder="1" applyAlignment="1">
      <alignment horizontal="center" vertical="top" wrapText="1"/>
    </xf>
    <xf numFmtId="0" fontId="14" fillId="0" borderId="21" xfId="8" applyFont="1" applyBorder="1" applyAlignment="1">
      <alignment horizontal="center"/>
    </xf>
    <xf numFmtId="0" fontId="13" fillId="0" borderId="0" xfId="8" applyFont="1" applyAlignment="1">
      <alignment horizontal="center" wrapText="1"/>
    </xf>
    <xf numFmtId="0" fontId="17" fillId="2" borderId="11" xfId="8" applyFont="1" applyFill="1" applyBorder="1" applyAlignment="1">
      <alignment horizontal="center" vertical="center" wrapText="1"/>
    </xf>
    <xf numFmtId="0" fontId="17" fillId="2" borderId="22" xfId="8" applyFont="1" applyFill="1" applyBorder="1" applyAlignment="1">
      <alignment horizontal="center" vertical="center" wrapText="1"/>
    </xf>
    <xf numFmtId="0" fontId="11" fillId="2" borderId="20" xfId="8" applyFont="1" applyFill="1" applyBorder="1" applyAlignment="1">
      <alignment horizontal="center" vertical="center"/>
    </xf>
    <xf numFmtId="0" fontId="11" fillId="2" borderId="18" xfId="8" applyFont="1" applyFill="1" applyBorder="1" applyAlignment="1">
      <alignment horizontal="center" vertical="center"/>
    </xf>
    <xf numFmtId="0" fontId="16" fillId="2" borderId="27" xfId="8" applyFont="1" applyFill="1" applyBorder="1" applyAlignment="1">
      <alignment horizontal="center" vertical="center"/>
    </xf>
    <xf numFmtId="0" fontId="16" fillId="2" borderId="26" xfId="8" applyFont="1" applyFill="1" applyBorder="1" applyAlignment="1">
      <alignment horizontal="center" vertical="center"/>
    </xf>
    <xf numFmtId="0" fontId="18" fillId="2" borderId="22" xfId="8" applyFont="1" applyFill="1" applyBorder="1" applyAlignment="1">
      <alignment horizontal="center" vertical="center" wrapText="1"/>
    </xf>
    <xf numFmtId="0" fontId="18" fillId="2" borderId="12" xfId="8" applyFont="1" applyFill="1" applyBorder="1" applyAlignment="1">
      <alignment horizontal="center" vertical="center" wrapText="1"/>
    </xf>
  </cellXfs>
  <cellStyles count="82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2 2" xfId="24" xr:uid="{CBFE5673-B6E5-46B5-88BF-1CA5878935F8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Hiperłącze" xfId="7" builtinId="8"/>
    <cellStyle name="Normalny" xfId="0" builtinId="0"/>
    <cellStyle name="Normalny 10" xfId="38" xr:uid="{B0D514AF-8D8F-424B-9931-A7277BF01591}"/>
    <cellStyle name="Normalny 11" xfId="37" xr:uid="{411BF4DE-91A2-4917-80F8-F76216BED066}"/>
    <cellStyle name="Normalny 11 2" xfId="65" xr:uid="{7319A7AC-5657-4D63-B746-395CC0C2EB53}"/>
    <cellStyle name="Normalny 12" xfId="52" xr:uid="{51516F7C-DE1D-4AEF-B503-D60499114EE6}"/>
    <cellStyle name="Normalny 13" xfId="51" xr:uid="{6E307ED5-16B5-4881-A571-27F6AED2B587}"/>
    <cellStyle name="Normalny 14" xfId="77" xr:uid="{41724F90-FCA0-4BD0-A284-FBFF998A0506}"/>
    <cellStyle name="Normalny 15" xfId="78" xr:uid="{2FA38085-3203-461D-94E8-41B6F125C037}"/>
    <cellStyle name="Normalny 16" xfId="79" xr:uid="{5AB7640F-AD93-47EA-BEDE-8CCD3AD4B4F5}"/>
    <cellStyle name="Normalny 17" xfId="80" xr:uid="{E33F87FD-0E50-43BF-8B62-17D065B53693}"/>
    <cellStyle name="Normalny 18" xfId="81" xr:uid="{905DC943-39A4-4E89-866E-6CF6D13BB07D}"/>
    <cellStyle name="Normalny 2" xfId="8" xr:uid="{00000000-0005-0000-0000-000008000000}"/>
    <cellStyle name="Normalny 3" xfId="9" xr:uid="{00000000-0005-0000-0000-000009000000}"/>
    <cellStyle name="Normalny 3 2" xfId="10" xr:uid="{00000000-0005-0000-0000-00000A000000}"/>
    <cellStyle name="Normalny 4" xfId="11" xr:uid="{00000000-0005-0000-0000-00000B000000}"/>
    <cellStyle name="Normalny 4 2" xfId="12" xr:uid="{00000000-0005-0000-0000-00000C000000}"/>
    <cellStyle name="Normalny 4 2 2" xfId="30" xr:uid="{DE41CFB4-524C-4137-8676-F97CFD78D261}"/>
    <cellStyle name="Normalny 4 2 2 2" xfId="45" xr:uid="{427C3EC2-DDE1-4690-A38D-A21C9E6066B5}"/>
    <cellStyle name="Normalny 4 2 2 2 2" xfId="71" xr:uid="{DB85246D-5A23-4878-9353-F3BFE095F719}"/>
    <cellStyle name="Normalny 4 2 2 3" xfId="59" xr:uid="{35F5DA2E-CDBF-4CE3-A06D-C5AFFCFE2972}"/>
    <cellStyle name="Normalny 4 2 3" xfId="41" xr:uid="{AD1ECA8A-0EBB-497C-A492-FAC982AF1C70}"/>
    <cellStyle name="Normalny 4 2 3 2" xfId="67" xr:uid="{B8D70C4A-2BB4-436D-828C-B8A9DCEFAC40}"/>
    <cellStyle name="Normalny 4 2 4" xfId="55" xr:uid="{9A0A76C5-44B0-4B52-B05A-C346773166D3}"/>
    <cellStyle name="Normalny 4 2 5" xfId="26" xr:uid="{7121D75C-1C2D-43C0-BCA6-9D9978F53F32}"/>
    <cellStyle name="Normalny 4 3" xfId="31" xr:uid="{3D50B807-72D7-4874-9B1C-3A3009268A92}"/>
    <cellStyle name="Normalny 4 3 2" xfId="46" xr:uid="{D22EC19E-E413-4F66-B0B7-FACFA44DC663}"/>
    <cellStyle name="Normalny 4 3 2 2" xfId="72" xr:uid="{5829AB37-08B4-4E59-8655-6D4C22BF1F17}"/>
    <cellStyle name="Normalny 4 3 3" xfId="60" xr:uid="{AE752856-C9A8-4A03-A6D4-79928A3E9DF7}"/>
    <cellStyle name="Normalny 4 4" xfId="40" xr:uid="{2D1177F6-B1C8-4CB0-8642-B7E9B6E4CBCB}"/>
    <cellStyle name="Normalny 4 4 2" xfId="66" xr:uid="{65F6EA3E-1310-4794-A6B1-6668DE27299B}"/>
    <cellStyle name="Normalny 4 5" xfId="54" xr:uid="{15AE4F2E-F9B9-4E44-8C99-1BBF6316986F}"/>
    <cellStyle name="Normalny 4 6" xfId="25" xr:uid="{99C0F628-03B2-4AC6-AFAE-54C027070E0A}"/>
    <cellStyle name="Normalny 5" xfId="13" xr:uid="{00000000-0005-0000-0000-00000D000000}"/>
    <cellStyle name="Normalny 5 2" xfId="14" xr:uid="{00000000-0005-0000-0000-00000E000000}"/>
    <cellStyle name="Normalny 5 2 2" xfId="32" xr:uid="{2495DDEB-CE66-4685-A067-4A674C753106}"/>
    <cellStyle name="Normalny 5 2 2 2" xfId="47" xr:uid="{1A5810FF-5B14-4859-A857-B100E90E6428}"/>
    <cellStyle name="Normalny 5 2 2 2 2" xfId="73" xr:uid="{0D09BE48-DD67-4355-8DB1-86EDC0E15F19}"/>
    <cellStyle name="Normalny 5 2 2 3" xfId="61" xr:uid="{A037C587-6E75-45FD-8759-ECCDFA527723}"/>
    <cellStyle name="Normalny 5 2 3" xfId="43" xr:uid="{CC35DD13-F83E-49F8-9BEC-63B02EA5B07E}"/>
    <cellStyle name="Normalny 5 2 3 2" xfId="69" xr:uid="{7F2D1EDC-1600-4780-9EEB-851FA008A182}"/>
    <cellStyle name="Normalny 5 2 4" xfId="57" xr:uid="{8F1AF815-A784-44EE-A8C5-A9D6B437ACBA}"/>
    <cellStyle name="Normalny 5 2 5" xfId="28" xr:uid="{9E0DC868-9C30-42A7-9DE4-B04781B4DA88}"/>
    <cellStyle name="Normalny 5 3" xfId="33" xr:uid="{1732D38B-EE8C-4B5F-8A72-87790F17DFE1}"/>
    <cellStyle name="Normalny 5 3 2" xfId="48" xr:uid="{CCD358CA-A6E6-4420-BFE6-C40178F56C8A}"/>
    <cellStyle name="Normalny 5 3 2 2" xfId="74" xr:uid="{E92D854A-E2F2-4796-85C0-32CBDAF941EF}"/>
    <cellStyle name="Normalny 5 3 3" xfId="62" xr:uid="{A7C62A30-0388-4708-90DC-8E6BBF2AF7C8}"/>
    <cellStyle name="Normalny 5 4" xfId="42" xr:uid="{7336C80B-0046-47B4-A9E4-5DD2E8A01E36}"/>
    <cellStyle name="Normalny 5 4 2" xfId="68" xr:uid="{F175998E-633B-4526-BB10-E87030BD091A}"/>
    <cellStyle name="Normalny 5 5" xfId="56" xr:uid="{9A8CA1B8-09F0-4501-84C0-8462D88477D5}"/>
    <cellStyle name="Normalny 5 6" xfId="27" xr:uid="{9FD02219-4927-4342-A3F7-5F98D11E073C}"/>
    <cellStyle name="Normalny 6" xfId="15" xr:uid="{00000000-0005-0000-0000-00000F000000}"/>
    <cellStyle name="Normalny 7" xfId="16" xr:uid="{00000000-0005-0000-0000-000010000000}"/>
    <cellStyle name="Normalny 7 2" xfId="34" xr:uid="{BD0F09CB-2825-43C6-9BFE-BD4646D4FBFE}"/>
    <cellStyle name="Normalny 7 2 2" xfId="49" xr:uid="{0D4161BA-9141-4911-B54A-F7FA1429576B}"/>
    <cellStyle name="Normalny 7 2 2 2" xfId="75" xr:uid="{4337AC39-E90A-4328-A294-A037B5CA1ADD}"/>
    <cellStyle name="Normalny 7 2 3" xfId="63" xr:uid="{4E76C5D0-31B2-4DA3-9405-1233053878D4}"/>
    <cellStyle name="Normalny 7 3" xfId="44" xr:uid="{2CA3765A-EB23-457F-9F95-B703D6A1988A}"/>
    <cellStyle name="Normalny 7 3 2" xfId="70" xr:uid="{D9AB8B45-4D89-4A5B-90AA-E91C3EA000F1}"/>
    <cellStyle name="Normalny 7 4" xfId="58" xr:uid="{CC8241EA-5D4A-4BC4-B13F-07912F33673F}"/>
    <cellStyle name="Normalny 7 5" xfId="29" xr:uid="{4CC2216E-F30A-40A8-BBF7-3E4BE00D8147}"/>
    <cellStyle name="Normalny 8" xfId="35" xr:uid="{B8AC3724-8851-4AE1-94F5-DF4BC0A3E21C}"/>
    <cellStyle name="Normalny 9" xfId="36" xr:uid="{9AAFB31F-5E50-4CA3-834B-5F375E23D6AE}"/>
    <cellStyle name="Normalny 9 2" xfId="50" xr:uid="{66A9FD8C-7699-42B3-826D-5C2B266D0E58}"/>
    <cellStyle name="Normalny 9 2 2" xfId="76" xr:uid="{0C52B265-0D6B-4DAB-B0D1-308B4189F8C2}"/>
    <cellStyle name="Normalny 9 3" xfId="64" xr:uid="{392AFE43-784C-421F-8E88-85B865E22D88}"/>
    <cellStyle name="Procentowy" xfId="17" builtinId="5"/>
    <cellStyle name="Procentowy 2" xfId="18" xr:uid="{00000000-0005-0000-0000-000012000000}"/>
    <cellStyle name="Procentowy 3" xfId="19" xr:uid="{00000000-0005-0000-0000-000013000000}"/>
    <cellStyle name="Procentowy 3 2" xfId="20" xr:uid="{00000000-0005-0000-0000-000014000000}"/>
    <cellStyle name="Procentowy 4" xfId="21" xr:uid="{00000000-0005-0000-0000-000015000000}"/>
    <cellStyle name="Procentowy 4 2" xfId="22" xr:uid="{00000000-0005-0000-0000-000016000000}"/>
    <cellStyle name="Procentowy 5" xfId="23" xr:uid="{00000000-0005-0000-0000-000017000000}"/>
    <cellStyle name="Procentowy 6" xfId="39" xr:uid="{AA7DAD75-A8B3-47EE-9EA2-23A474A767AD}"/>
    <cellStyle name="Procentowy 7" xfId="53" xr:uid="{B4325FA4-0A44-40C5-914F-5E86E0C1D91E}"/>
  </cellStyles>
  <dxfs count="102">
    <dxf>
      <font>
        <color rgb="FFFF000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EAEAEA"/>
      <color rgb="FFE2E2E2"/>
      <color rgb="FFF2F2F2"/>
      <color rgb="FFD9D9D9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V28"/>
  <sheetViews>
    <sheetView showGridLines="0" tabSelected="1" workbookViewId="0"/>
  </sheetViews>
  <sheetFormatPr defaultColWidth="9.140625" defaultRowHeight="14.25" x14ac:dyDescent="0.2"/>
  <cols>
    <col min="1" max="1" width="1.140625" style="2" customWidth="1"/>
    <col min="2" max="2" width="41" style="2" customWidth="1"/>
    <col min="3" max="8" width="11.5703125" style="2" customWidth="1"/>
    <col min="9" max="16384" width="9.140625" style="2"/>
  </cols>
  <sheetData>
    <row r="1" spans="1:256" x14ac:dyDescent="0.2">
      <c r="A1" s="1"/>
      <c r="C1" s="3"/>
      <c r="E1" s="1"/>
      <c r="F1" s="1"/>
      <c r="G1" s="1"/>
      <c r="H1" s="56">
        <v>46329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75" customHeight="1" x14ac:dyDescent="0.2">
      <c r="H2" s="6"/>
    </row>
    <row r="3" spans="1:256" ht="24.75" customHeight="1" x14ac:dyDescent="0.2">
      <c r="B3" s="65" t="s">
        <v>76</v>
      </c>
      <c r="C3" s="66"/>
      <c r="D3" s="66"/>
      <c r="E3" s="66"/>
      <c r="F3" s="66"/>
      <c r="G3" s="66"/>
      <c r="H3" s="67"/>
    </row>
    <row r="4" spans="1:256" ht="27" customHeight="1" x14ac:dyDescent="0.2">
      <c r="B4" s="7"/>
      <c r="C4" s="8" t="s">
        <v>197</v>
      </c>
      <c r="D4" s="8" t="s">
        <v>198</v>
      </c>
      <c r="E4" s="9" t="s">
        <v>53</v>
      </c>
      <c r="F4" s="8" t="s">
        <v>199</v>
      </c>
      <c r="G4" s="8" t="s">
        <v>200</v>
      </c>
      <c r="H4" s="9" t="s">
        <v>53</v>
      </c>
    </row>
    <row r="5" spans="1:256" ht="24.75" customHeight="1" x14ac:dyDescent="0.2">
      <c r="B5" s="10" t="s">
        <v>47</v>
      </c>
      <c r="C5" s="11">
        <v>55918</v>
      </c>
      <c r="D5" s="11">
        <v>52728</v>
      </c>
      <c r="E5" s="12">
        <v>6.0499165528751231E-2</v>
      </c>
      <c r="F5" s="11">
        <v>526415</v>
      </c>
      <c r="G5" s="11">
        <v>480636</v>
      </c>
      <c r="H5" s="12">
        <v>9.5246714769597007E-2</v>
      </c>
      <c r="I5" s="21"/>
    </row>
    <row r="6" spans="1:256" ht="24.75" customHeight="1" x14ac:dyDescent="0.2">
      <c r="B6" s="10" t="s">
        <v>48</v>
      </c>
      <c r="C6" s="11">
        <v>6677</v>
      </c>
      <c r="D6" s="11">
        <v>6531</v>
      </c>
      <c r="E6" s="12">
        <v>2.2354922676466105E-2</v>
      </c>
      <c r="F6" s="11">
        <v>62080</v>
      </c>
      <c r="G6" s="11">
        <v>55696</v>
      </c>
      <c r="H6" s="12">
        <v>0.1146222349899455</v>
      </c>
    </row>
    <row r="7" spans="1:256" ht="24.75" customHeight="1" x14ac:dyDescent="0.2">
      <c r="B7" s="13" t="s">
        <v>49</v>
      </c>
      <c r="C7" s="14">
        <f>C6-C8</f>
        <v>6515</v>
      </c>
      <c r="D7" s="14">
        <f>D6-D8</f>
        <v>6309</v>
      </c>
      <c r="E7" s="15">
        <f>C7/D7-1</f>
        <v>3.2651767316531854E-2</v>
      </c>
      <c r="F7" s="14">
        <f>F6-F8</f>
        <v>59937</v>
      </c>
      <c r="G7" s="14">
        <f>G6-G8</f>
        <v>53564</v>
      </c>
      <c r="H7" s="15">
        <f>F7/G7-1</f>
        <v>0.11897916511089535</v>
      </c>
    </row>
    <row r="8" spans="1:256" ht="24.75" customHeight="1" x14ac:dyDescent="0.2">
      <c r="B8" s="16" t="s">
        <v>50</v>
      </c>
      <c r="C8" s="14">
        <v>162</v>
      </c>
      <c r="D8" s="14">
        <v>222</v>
      </c>
      <c r="E8" s="17">
        <v>-0.27027027027027029</v>
      </c>
      <c r="F8" s="14">
        <v>2143</v>
      </c>
      <c r="G8" s="14">
        <v>2132</v>
      </c>
      <c r="H8" s="17">
        <v>5.1594746716698836E-3</v>
      </c>
    </row>
    <row r="9" spans="1:256" ht="25.5" customHeight="1" x14ac:dyDescent="0.2">
      <c r="B9" s="61" t="s">
        <v>51</v>
      </c>
      <c r="C9" s="18">
        <v>62595</v>
      </c>
      <c r="D9" s="18">
        <v>59259</v>
      </c>
      <c r="E9" s="19">
        <v>5.6295246291702572E-2</v>
      </c>
      <c r="F9" s="18">
        <v>588495</v>
      </c>
      <c r="G9" s="18">
        <v>536332</v>
      </c>
      <c r="H9" s="19">
        <v>9.7258787467464192E-2</v>
      </c>
    </row>
    <row r="10" spans="1:256" x14ac:dyDescent="0.2">
      <c r="B10" s="64" t="s">
        <v>52</v>
      </c>
      <c r="C10" s="20"/>
      <c r="D10" s="20"/>
      <c r="E10" s="20"/>
      <c r="F10" s="20"/>
      <c r="G10" s="20"/>
      <c r="H10" s="20"/>
    </row>
    <row r="11" spans="1:256" x14ac:dyDescent="0.2">
      <c r="B11" s="63" t="s">
        <v>149</v>
      </c>
      <c r="F11" s="21"/>
      <c r="G11" s="21"/>
    </row>
    <row r="28" spans="2:2" x14ac:dyDescent="0.2">
      <c r="B28" s="5"/>
    </row>
  </sheetData>
  <mergeCells count="1">
    <mergeCell ref="B3:H3"/>
  </mergeCells>
  <conditionalFormatting sqref="E5:E9 H5:H9">
    <cfRule type="cellIs" dxfId="101" priority="1" operator="lessThan">
      <formula>0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323F-5DE7-4BC8-9DD5-0ACBB2EE7827}">
  <sheetPr>
    <pageSetUpPr fitToPage="1"/>
  </sheetPr>
  <dimension ref="B1:V99"/>
  <sheetViews>
    <sheetView showGridLines="0" zoomScale="89" zoomScaleNormal="89" workbookViewId="0"/>
  </sheetViews>
  <sheetFormatPr defaultColWidth="9.140625" defaultRowHeight="15" x14ac:dyDescent="0.25"/>
  <cols>
    <col min="1" max="1" width="1.5703125" style="5" customWidth="1"/>
    <col min="2" max="2" width="8.140625" style="5" customWidth="1"/>
    <col min="3" max="3" width="19.42578125" style="5" customWidth="1"/>
    <col min="4" max="12" width="10.5703125" style="5" customWidth="1"/>
    <col min="13" max="13" width="3.140625" customWidth="1"/>
    <col min="14" max="14" width="3.140625" style="5" customWidth="1"/>
    <col min="15" max="16" width="14.85546875" style="5" customWidth="1"/>
    <col min="17" max="22" width="12.140625" style="5" customWidth="1"/>
    <col min="23" max="16384" width="9.140625" style="5"/>
  </cols>
  <sheetData>
    <row r="1" spans="2:22" x14ac:dyDescent="0.25">
      <c r="B1" s="5" t="s">
        <v>3</v>
      </c>
      <c r="D1" s="3"/>
      <c r="L1" s="56"/>
      <c r="V1" s="62">
        <v>46300</v>
      </c>
    </row>
    <row r="2" spans="2:22" ht="14.45" customHeight="1" x14ac:dyDescent="0.25">
      <c r="B2" s="68" t="s">
        <v>184</v>
      </c>
      <c r="C2" s="68"/>
      <c r="D2" s="68"/>
      <c r="E2" s="68"/>
      <c r="F2" s="68"/>
      <c r="G2" s="68"/>
      <c r="H2" s="68"/>
      <c r="I2" s="68"/>
      <c r="J2" s="68"/>
      <c r="K2" s="68"/>
      <c r="L2" s="68"/>
      <c r="N2" s="49"/>
      <c r="O2" s="68" t="s">
        <v>139</v>
      </c>
      <c r="P2" s="68"/>
      <c r="Q2" s="68"/>
      <c r="R2" s="68"/>
      <c r="S2" s="68"/>
      <c r="T2" s="68"/>
      <c r="U2" s="68"/>
      <c r="V2" s="68"/>
    </row>
    <row r="3" spans="2:22" ht="14.45" customHeight="1" thickBot="1" x14ac:dyDescent="0.3">
      <c r="B3" s="69" t="s">
        <v>185</v>
      </c>
      <c r="C3" s="69"/>
      <c r="D3" s="69"/>
      <c r="E3" s="69"/>
      <c r="F3" s="69"/>
      <c r="G3" s="69"/>
      <c r="H3" s="69"/>
      <c r="I3" s="69"/>
      <c r="J3" s="69"/>
      <c r="K3" s="69"/>
      <c r="L3" s="69"/>
      <c r="N3" s="49"/>
      <c r="O3" s="98" t="s">
        <v>140</v>
      </c>
      <c r="P3" s="98"/>
      <c r="Q3" s="98"/>
      <c r="R3" s="98"/>
      <c r="S3" s="98"/>
      <c r="T3" s="98"/>
      <c r="U3" s="98"/>
      <c r="V3" s="98"/>
    </row>
    <row r="4" spans="2:22" ht="14.45" customHeight="1" x14ac:dyDescent="0.25">
      <c r="B4" s="70" t="s">
        <v>0</v>
      </c>
      <c r="C4" s="72" t="s">
        <v>1</v>
      </c>
      <c r="D4" s="74" t="s">
        <v>169</v>
      </c>
      <c r="E4" s="75"/>
      <c r="F4" s="75"/>
      <c r="G4" s="75"/>
      <c r="H4" s="75"/>
      <c r="I4" s="76"/>
      <c r="J4" s="74" t="s">
        <v>160</v>
      </c>
      <c r="K4" s="75"/>
      <c r="L4" s="76"/>
      <c r="O4" s="70" t="s">
        <v>0</v>
      </c>
      <c r="P4" s="72" t="s">
        <v>39</v>
      </c>
      <c r="Q4" s="74" t="s">
        <v>175</v>
      </c>
      <c r="R4" s="75"/>
      <c r="S4" s="75"/>
      <c r="T4" s="75"/>
      <c r="U4" s="75"/>
      <c r="V4" s="76"/>
    </row>
    <row r="5" spans="2:22" ht="14.45" customHeight="1" thickBot="1" x14ac:dyDescent="0.3">
      <c r="B5" s="71"/>
      <c r="C5" s="73"/>
      <c r="D5" s="77" t="s">
        <v>170</v>
      </c>
      <c r="E5" s="78"/>
      <c r="F5" s="78"/>
      <c r="G5" s="78"/>
      <c r="H5" s="78"/>
      <c r="I5" s="79"/>
      <c r="J5" s="77" t="s">
        <v>161</v>
      </c>
      <c r="K5" s="78"/>
      <c r="L5" s="79"/>
      <c r="O5" s="71"/>
      <c r="P5" s="73"/>
      <c r="Q5" s="77" t="s">
        <v>176</v>
      </c>
      <c r="R5" s="78"/>
      <c r="S5" s="78"/>
      <c r="T5" s="78"/>
      <c r="U5" s="78"/>
      <c r="V5" s="79"/>
    </row>
    <row r="6" spans="2:22" ht="14.45" customHeight="1" x14ac:dyDescent="0.25">
      <c r="B6" s="71"/>
      <c r="C6" s="73"/>
      <c r="D6" s="80">
        <v>2026</v>
      </c>
      <c r="E6" s="81"/>
      <c r="F6" s="80">
        <v>2025</v>
      </c>
      <c r="G6" s="81"/>
      <c r="H6" s="88" t="s">
        <v>5</v>
      </c>
      <c r="I6" s="88" t="s">
        <v>42</v>
      </c>
      <c r="J6" s="88">
        <v>2026</v>
      </c>
      <c r="K6" s="88" t="s">
        <v>171</v>
      </c>
      <c r="L6" s="90" t="s">
        <v>173</v>
      </c>
      <c r="O6" s="71"/>
      <c r="P6" s="73"/>
      <c r="Q6" s="80">
        <v>2026</v>
      </c>
      <c r="R6" s="81"/>
      <c r="S6" s="80">
        <v>2025</v>
      </c>
      <c r="T6" s="81"/>
      <c r="U6" s="88" t="s">
        <v>5</v>
      </c>
      <c r="V6" s="90" t="s">
        <v>63</v>
      </c>
    </row>
    <row r="7" spans="2:22" ht="14.45" customHeight="1" thickBot="1" x14ac:dyDescent="0.3">
      <c r="B7" s="92" t="s">
        <v>6</v>
      </c>
      <c r="C7" s="94" t="s">
        <v>7</v>
      </c>
      <c r="D7" s="82"/>
      <c r="E7" s="83"/>
      <c r="F7" s="82"/>
      <c r="G7" s="83"/>
      <c r="H7" s="89"/>
      <c r="I7" s="89"/>
      <c r="J7" s="89"/>
      <c r="K7" s="89"/>
      <c r="L7" s="91"/>
      <c r="O7" s="92" t="s">
        <v>6</v>
      </c>
      <c r="P7" s="94" t="s">
        <v>39</v>
      </c>
      <c r="Q7" s="82"/>
      <c r="R7" s="83"/>
      <c r="S7" s="82"/>
      <c r="T7" s="83"/>
      <c r="U7" s="89"/>
      <c r="V7" s="91"/>
    </row>
    <row r="8" spans="2:22" ht="14.45" customHeight="1" x14ac:dyDescent="0.25">
      <c r="B8" s="92"/>
      <c r="C8" s="94"/>
      <c r="D8" s="24" t="s">
        <v>8</v>
      </c>
      <c r="E8" s="25" t="s">
        <v>2</v>
      </c>
      <c r="F8" s="24" t="s">
        <v>8</v>
      </c>
      <c r="G8" s="25" t="s">
        <v>2</v>
      </c>
      <c r="H8" s="96" t="s">
        <v>9</v>
      </c>
      <c r="I8" s="96" t="s">
        <v>43</v>
      </c>
      <c r="J8" s="96" t="s">
        <v>8</v>
      </c>
      <c r="K8" s="96" t="s">
        <v>172</v>
      </c>
      <c r="L8" s="99" t="s">
        <v>174</v>
      </c>
      <c r="O8" s="92"/>
      <c r="P8" s="94"/>
      <c r="Q8" s="24" t="s">
        <v>8</v>
      </c>
      <c r="R8" s="25" t="s">
        <v>2</v>
      </c>
      <c r="S8" s="24" t="s">
        <v>8</v>
      </c>
      <c r="T8" s="25" t="s">
        <v>2</v>
      </c>
      <c r="U8" s="96" t="s">
        <v>9</v>
      </c>
      <c r="V8" s="99" t="s">
        <v>64</v>
      </c>
    </row>
    <row r="9" spans="2:22" ht="14.45" customHeight="1" thickBot="1" x14ac:dyDescent="0.3">
      <c r="B9" s="93"/>
      <c r="C9" s="95"/>
      <c r="D9" s="27" t="s">
        <v>10</v>
      </c>
      <c r="E9" s="28" t="s">
        <v>11</v>
      </c>
      <c r="F9" s="27" t="s">
        <v>10</v>
      </c>
      <c r="G9" s="28" t="s">
        <v>11</v>
      </c>
      <c r="H9" s="97"/>
      <c r="I9" s="97"/>
      <c r="J9" s="97" t="s">
        <v>10</v>
      </c>
      <c r="K9" s="97"/>
      <c r="L9" s="100"/>
      <c r="O9" s="93"/>
      <c r="P9" s="95"/>
      <c r="Q9" s="27" t="s">
        <v>10</v>
      </c>
      <c r="R9" s="28" t="s">
        <v>11</v>
      </c>
      <c r="S9" s="27" t="s">
        <v>10</v>
      </c>
      <c r="T9" s="28" t="s">
        <v>11</v>
      </c>
      <c r="U9" s="97"/>
      <c r="V9" s="100"/>
    </row>
    <row r="10" spans="2:22" ht="14.25" customHeight="1" thickBot="1" x14ac:dyDescent="0.3">
      <c r="B10" s="30">
        <v>1</v>
      </c>
      <c r="C10" s="31" t="s">
        <v>19</v>
      </c>
      <c r="D10" s="32">
        <v>8101</v>
      </c>
      <c r="E10" s="33">
        <v>0.14487284952966845</v>
      </c>
      <c r="F10" s="32">
        <v>7703</v>
      </c>
      <c r="G10" s="33">
        <v>0.14608936428463057</v>
      </c>
      <c r="H10" s="34">
        <v>5.1668181228093024E-2</v>
      </c>
      <c r="I10" s="51">
        <v>0</v>
      </c>
      <c r="J10" s="32">
        <v>7728</v>
      </c>
      <c r="K10" s="34">
        <v>4.8266045548654324E-2</v>
      </c>
      <c r="L10" s="51">
        <v>0</v>
      </c>
      <c r="O10" s="30">
        <v>1</v>
      </c>
      <c r="P10" s="31" t="s">
        <v>19</v>
      </c>
      <c r="Q10" s="32">
        <v>73559</v>
      </c>
      <c r="R10" s="33">
        <v>0.13973575980927594</v>
      </c>
      <c r="S10" s="32">
        <v>76342</v>
      </c>
      <c r="T10" s="33">
        <v>0.15883537645952447</v>
      </c>
      <c r="U10" s="34">
        <v>-3.645437635901605E-2</v>
      </c>
      <c r="V10" s="51">
        <v>0</v>
      </c>
    </row>
    <row r="11" spans="2:22" ht="14.45" customHeight="1" thickBot="1" x14ac:dyDescent="0.3">
      <c r="B11" s="35">
        <v>2</v>
      </c>
      <c r="C11" s="36" t="s">
        <v>17</v>
      </c>
      <c r="D11" s="37">
        <v>6328</v>
      </c>
      <c r="E11" s="38">
        <v>0.11316570692800172</v>
      </c>
      <c r="F11" s="37">
        <v>6301</v>
      </c>
      <c r="G11" s="38">
        <v>0.11950007586102261</v>
      </c>
      <c r="H11" s="39">
        <v>4.2850341215681098E-3</v>
      </c>
      <c r="I11" s="52">
        <v>0</v>
      </c>
      <c r="J11" s="37">
        <v>6511</v>
      </c>
      <c r="K11" s="39">
        <v>-2.8106281677161782E-2</v>
      </c>
      <c r="L11" s="52">
        <v>0</v>
      </c>
      <c r="O11" s="35">
        <v>2</v>
      </c>
      <c r="P11" s="36" t="s">
        <v>17</v>
      </c>
      <c r="Q11" s="37">
        <v>55596</v>
      </c>
      <c r="R11" s="38">
        <v>0.10561249204524947</v>
      </c>
      <c r="S11" s="37">
        <v>51828</v>
      </c>
      <c r="T11" s="38">
        <v>0.10783212243776996</v>
      </c>
      <c r="U11" s="39">
        <v>7.2702014355174871E-2</v>
      </c>
      <c r="V11" s="52">
        <v>0</v>
      </c>
    </row>
    <row r="12" spans="2:22" ht="14.45" customHeight="1" thickBot="1" x14ac:dyDescent="0.3">
      <c r="B12" s="30">
        <v>3</v>
      </c>
      <c r="C12" s="31" t="s">
        <v>18</v>
      </c>
      <c r="D12" s="32">
        <v>4652</v>
      </c>
      <c r="E12" s="33">
        <v>8.3193247254908981E-2</v>
      </c>
      <c r="F12" s="32">
        <v>3776</v>
      </c>
      <c r="G12" s="33">
        <v>7.1612805340615995E-2</v>
      </c>
      <c r="H12" s="34">
        <v>0.23199152542372881</v>
      </c>
      <c r="I12" s="51">
        <v>0</v>
      </c>
      <c r="J12" s="32">
        <v>4600</v>
      </c>
      <c r="K12" s="34">
        <v>1.1304347826087024E-2</v>
      </c>
      <c r="L12" s="51">
        <v>0</v>
      </c>
      <c r="O12" s="30">
        <v>3</v>
      </c>
      <c r="P12" s="31" t="s">
        <v>18</v>
      </c>
      <c r="Q12" s="32">
        <v>40789</v>
      </c>
      <c r="R12" s="33">
        <v>7.7484494172848417E-2</v>
      </c>
      <c r="S12" s="32">
        <v>34572</v>
      </c>
      <c r="T12" s="33">
        <v>7.1929693156567553E-2</v>
      </c>
      <c r="U12" s="34">
        <v>0.17982760615527016</v>
      </c>
      <c r="V12" s="51">
        <v>0</v>
      </c>
    </row>
    <row r="13" spans="2:22" ht="14.45" customHeight="1" thickBot="1" x14ac:dyDescent="0.3">
      <c r="B13" s="35">
        <v>4</v>
      </c>
      <c r="C13" s="36" t="s">
        <v>22</v>
      </c>
      <c r="D13" s="37">
        <v>3295</v>
      </c>
      <c r="E13" s="38">
        <v>5.8925569584033763E-2</v>
      </c>
      <c r="F13" s="37">
        <v>2876</v>
      </c>
      <c r="G13" s="38">
        <v>5.4544075254134426E-2</v>
      </c>
      <c r="H13" s="39">
        <v>0.14568845618915161</v>
      </c>
      <c r="I13" s="52">
        <v>1</v>
      </c>
      <c r="J13" s="37">
        <v>2922</v>
      </c>
      <c r="K13" s="39">
        <v>0.12765229295003433</v>
      </c>
      <c r="L13" s="52">
        <v>0</v>
      </c>
      <c r="O13" s="35">
        <v>4</v>
      </c>
      <c r="P13" s="36" t="s">
        <v>16</v>
      </c>
      <c r="Q13" s="37">
        <v>27491</v>
      </c>
      <c r="R13" s="38">
        <v>5.2223055953952678E-2</v>
      </c>
      <c r="S13" s="37">
        <v>25492</v>
      </c>
      <c r="T13" s="38">
        <v>5.3038057906607081E-2</v>
      </c>
      <c r="U13" s="39">
        <v>7.8416758198650571E-2</v>
      </c>
      <c r="V13" s="52">
        <v>1</v>
      </c>
    </row>
    <row r="14" spans="2:22" ht="14.45" customHeight="1" thickBot="1" x14ac:dyDescent="0.3">
      <c r="B14" s="30">
        <v>5</v>
      </c>
      <c r="C14" s="31" t="s">
        <v>16</v>
      </c>
      <c r="D14" s="32">
        <v>3102</v>
      </c>
      <c r="E14" s="33">
        <v>5.5474087056046353E-2</v>
      </c>
      <c r="F14" s="32">
        <v>2944</v>
      </c>
      <c r="G14" s="33">
        <v>5.5833712638446366E-2</v>
      </c>
      <c r="H14" s="34">
        <v>5.3668478260869623E-2</v>
      </c>
      <c r="I14" s="51">
        <v>-1</v>
      </c>
      <c r="J14" s="32">
        <v>2224</v>
      </c>
      <c r="K14" s="34">
        <v>0.3947841726618706</v>
      </c>
      <c r="L14" s="51">
        <v>4</v>
      </c>
      <c r="O14" s="30">
        <v>5</v>
      </c>
      <c r="P14" s="31" t="s">
        <v>22</v>
      </c>
      <c r="Q14" s="32">
        <v>27209</v>
      </c>
      <c r="R14" s="33">
        <v>5.168735693321809E-2</v>
      </c>
      <c r="S14" s="32">
        <v>26239</v>
      </c>
      <c r="T14" s="33">
        <v>5.4592248603933122E-2</v>
      </c>
      <c r="U14" s="34">
        <v>3.6967872251228995E-2</v>
      </c>
      <c r="V14" s="51">
        <v>-1</v>
      </c>
    </row>
    <row r="15" spans="2:22" ht="14.45" customHeight="1" thickBot="1" x14ac:dyDescent="0.3">
      <c r="B15" s="35">
        <v>6</v>
      </c>
      <c r="C15" s="36" t="s">
        <v>32</v>
      </c>
      <c r="D15" s="37">
        <v>2606</v>
      </c>
      <c r="E15" s="38">
        <v>4.6603955792410313E-2</v>
      </c>
      <c r="F15" s="37">
        <v>2876</v>
      </c>
      <c r="G15" s="38">
        <v>5.4544075254134426E-2</v>
      </c>
      <c r="H15" s="39">
        <v>-9.3880389429763511E-2</v>
      </c>
      <c r="I15" s="52">
        <v>-1</v>
      </c>
      <c r="J15" s="37">
        <v>2720</v>
      </c>
      <c r="K15" s="39">
        <v>-4.1911764705882315E-2</v>
      </c>
      <c r="L15" s="52">
        <v>-1</v>
      </c>
      <c r="O15" s="35">
        <v>6</v>
      </c>
      <c r="P15" s="36" t="s">
        <v>32</v>
      </c>
      <c r="Q15" s="37">
        <v>23820</v>
      </c>
      <c r="R15" s="38">
        <v>4.5249470474815499E-2</v>
      </c>
      <c r="S15" s="37">
        <v>24328</v>
      </c>
      <c r="T15" s="38">
        <v>5.0616266779850032E-2</v>
      </c>
      <c r="U15" s="39">
        <v>-2.0881289049654694E-2</v>
      </c>
      <c r="V15" s="52">
        <v>0</v>
      </c>
    </row>
    <row r="16" spans="2:22" ht="14.45" customHeight="1" thickBot="1" x14ac:dyDescent="0.3">
      <c r="B16" s="30">
        <v>7</v>
      </c>
      <c r="C16" s="31" t="s">
        <v>31</v>
      </c>
      <c r="D16" s="32">
        <v>2343</v>
      </c>
      <c r="E16" s="33">
        <v>4.1900640223183946E-2</v>
      </c>
      <c r="F16" s="32">
        <v>2868</v>
      </c>
      <c r="G16" s="33">
        <v>5.439235320892126E-2</v>
      </c>
      <c r="H16" s="34">
        <v>-0.18305439330543938</v>
      </c>
      <c r="I16" s="51">
        <v>0</v>
      </c>
      <c r="J16" s="32">
        <v>2553</v>
      </c>
      <c r="K16" s="34">
        <v>-8.2256169212690966E-2</v>
      </c>
      <c r="L16" s="51">
        <v>-1</v>
      </c>
      <c r="O16" s="30">
        <v>7</v>
      </c>
      <c r="P16" s="31" t="s">
        <v>31</v>
      </c>
      <c r="Q16" s="32">
        <v>23683</v>
      </c>
      <c r="R16" s="33">
        <v>4.4989219532118194E-2</v>
      </c>
      <c r="S16" s="32">
        <v>24075</v>
      </c>
      <c r="T16" s="33">
        <v>5.0089880907797167E-2</v>
      </c>
      <c r="U16" s="34">
        <v>-1.6282450674974025E-2</v>
      </c>
      <c r="V16" s="51">
        <v>0</v>
      </c>
    </row>
    <row r="17" spans="2:22" ht="14.45" customHeight="1" thickBot="1" x14ac:dyDescent="0.3">
      <c r="B17" s="35">
        <v>8</v>
      </c>
      <c r="C17" s="36" t="s">
        <v>23</v>
      </c>
      <c r="D17" s="37">
        <v>2213</v>
      </c>
      <c r="E17" s="38">
        <v>3.9575807432311601E-2</v>
      </c>
      <c r="F17" s="37">
        <v>2172</v>
      </c>
      <c r="G17" s="38">
        <v>4.1192535275375509E-2</v>
      </c>
      <c r="H17" s="39">
        <v>1.8876611418047862E-2</v>
      </c>
      <c r="I17" s="52">
        <v>0</v>
      </c>
      <c r="J17" s="37">
        <v>2040</v>
      </c>
      <c r="K17" s="39">
        <v>8.4803921568627372E-2</v>
      </c>
      <c r="L17" s="52">
        <v>2</v>
      </c>
      <c r="O17" s="35">
        <v>8</v>
      </c>
      <c r="P17" s="36" t="s">
        <v>23</v>
      </c>
      <c r="Q17" s="37">
        <v>21596</v>
      </c>
      <c r="R17" s="38">
        <v>4.1024666850298722E-2</v>
      </c>
      <c r="S17" s="37">
        <v>23704</v>
      </c>
      <c r="T17" s="38">
        <v>4.9317987000557596E-2</v>
      </c>
      <c r="U17" s="39">
        <v>-8.8930138373270351E-2</v>
      </c>
      <c r="V17" s="52">
        <v>0</v>
      </c>
    </row>
    <row r="18" spans="2:22" ht="14.45" customHeight="1" thickBot="1" x14ac:dyDescent="0.3">
      <c r="B18" s="30">
        <v>9</v>
      </c>
      <c r="C18" s="31" t="s">
        <v>29</v>
      </c>
      <c r="D18" s="32">
        <v>2083</v>
      </c>
      <c r="E18" s="33">
        <v>3.7250974641439248E-2</v>
      </c>
      <c r="F18" s="32">
        <v>1887</v>
      </c>
      <c r="G18" s="33">
        <v>3.5787437414656349E-2</v>
      </c>
      <c r="H18" s="34">
        <v>0.10386857445680975</v>
      </c>
      <c r="I18" s="51">
        <v>0</v>
      </c>
      <c r="J18" s="32">
        <v>2270</v>
      </c>
      <c r="K18" s="34">
        <v>-8.2378854625550613E-2</v>
      </c>
      <c r="L18" s="51">
        <v>-1</v>
      </c>
      <c r="O18" s="30">
        <v>9</v>
      </c>
      <c r="P18" s="31" t="s">
        <v>29</v>
      </c>
      <c r="Q18" s="32">
        <v>19665</v>
      </c>
      <c r="R18" s="33">
        <v>3.7356458307609017E-2</v>
      </c>
      <c r="S18" s="32">
        <v>17753</v>
      </c>
      <c r="T18" s="33">
        <v>3.6936475836183723E-2</v>
      </c>
      <c r="U18" s="34">
        <v>0.10770010702416499</v>
      </c>
      <c r="V18" s="51">
        <v>0</v>
      </c>
    </row>
    <row r="19" spans="2:22" ht="14.45" customHeight="1" thickBot="1" x14ac:dyDescent="0.3">
      <c r="B19" s="35">
        <v>10</v>
      </c>
      <c r="C19" s="36" t="s">
        <v>81</v>
      </c>
      <c r="D19" s="37">
        <v>1744</v>
      </c>
      <c r="E19" s="38">
        <v>3.1188526056010586E-2</v>
      </c>
      <c r="F19" s="37">
        <v>1629</v>
      </c>
      <c r="G19" s="38">
        <v>3.0894401456531634E-2</v>
      </c>
      <c r="H19" s="39">
        <v>7.0595457335788758E-2</v>
      </c>
      <c r="I19" s="52">
        <v>1</v>
      </c>
      <c r="J19" s="37">
        <v>2468</v>
      </c>
      <c r="K19" s="39">
        <v>-0.29335494327390599</v>
      </c>
      <c r="L19" s="52">
        <v>-3</v>
      </c>
      <c r="O19" s="35">
        <v>10</v>
      </c>
      <c r="P19" s="36" t="s">
        <v>81</v>
      </c>
      <c r="Q19" s="37">
        <v>16361</v>
      </c>
      <c r="R19" s="38">
        <v>3.1080041412193803E-2</v>
      </c>
      <c r="S19" s="37">
        <v>11782</v>
      </c>
      <c r="T19" s="38">
        <v>2.4513353140422273E-2</v>
      </c>
      <c r="U19" s="39">
        <v>0.38864369377015784</v>
      </c>
      <c r="V19" s="52">
        <v>4</v>
      </c>
    </row>
    <row r="20" spans="2:22" ht="14.45" customHeight="1" thickBot="1" x14ac:dyDescent="0.3">
      <c r="B20" s="30">
        <v>11</v>
      </c>
      <c r="C20" s="31" t="s">
        <v>24</v>
      </c>
      <c r="D20" s="32">
        <v>1470</v>
      </c>
      <c r="E20" s="33">
        <v>2.6288493866018097E-2</v>
      </c>
      <c r="F20" s="32">
        <v>1885</v>
      </c>
      <c r="G20" s="33">
        <v>3.5749506903353059E-2</v>
      </c>
      <c r="H20" s="34">
        <v>-0.22015915119363394</v>
      </c>
      <c r="I20" s="51">
        <v>-1</v>
      </c>
      <c r="J20" s="32">
        <v>1836</v>
      </c>
      <c r="K20" s="34">
        <v>-0.19934640522875813</v>
      </c>
      <c r="L20" s="51">
        <v>0</v>
      </c>
      <c r="O20" s="30">
        <v>11</v>
      </c>
      <c r="P20" s="31" t="s">
        <v>24</v>
      </c>
      <c r="Q20" s="32">
        <v>16278</v>
      </c>
      <c r="R20" s="33">
        <v>3.0922371133041422E-2</v>
      </c>
      <c r="S20" s="32">
        <v>16976</v>
      </c>
      <c r="T20" s="33">
        <v>3.5319867841776313E-2</v>
      </c>
      <c r="U20" s="34">
        <v>-4.1116870876531597E-2</v>
      </c>
      <c r="V20" s="51">
        <v>-1</v>
      </c>
    </row>
    <row r="21" spans="2:22" ht="14.45" customHeight="1" thickBot="1" x14ac:dyDescent="0.3">
      <c r="B21" s="35">
        <v>12</v>
      </c>
      <c r="C21" s="36" t="s">
        <v>99</v>
      </c>
      <c r="D21" s="37">
        <v>1354</v>
      </c>
      <c r="E21" s="38">
        <v>2.4214027683393542E-2</v>
      </c>
      <c r="F21" s="37">
        <v>873</v>
      </c>
      <c r="G21" s="38">
        <v>1.6556668183887117E-2</v>
      </c>
      <c r="H21" s="39">
        <v>0.55097365406643761</v>
      </c>
      <c r="I21" s="52">
        <v>7</v>
      </c>
      <c r="J21" s="37">
        <v>1365</v>
      </c>
      <c r="K21" s="39">
        <v>-8.05860805860803E-3</v>
      </c>
      <c r="L21" s="52">
        <v>0</v>
      </c>
      <c r="O21" s="35">
        <v>12</v>
      </c>
      <c r="P21" s="36" t="s">
        <v>33</v>
      </c>
      <c r="Q21" s="37">
        <v>15023</v>
      </c>
      <c r="R21" s="38">
        <v>2.853832052658074E-2</v>
      </c>
      <c r="S21" s="37">
        <v>14465</v>
      </c>
      <c r="T21" s="38">
        <v>3.009554007606588E-2</v>
      </c>
      <c r="U21" s="39">
        <v>3.8575872796405175E-2</v>
      </c>
      <c r="V21" s="52">
        <v>-1</v>
      </c>
    </row>
    <row r="22" spans="2:22" ht="14.25" customHeight="1" thickBot="1" x14ac:dyDescent="0.3">
      <c r="B22" s="30">
        <v>13</v>
      </c>
      <c r="C22" s="31" t="s">
        <v>62</v>
      </c>
      <c r="D22" s="32">
        <v>1332</v>
      </c>
      <c r="E22" s="33">
        <v>2.3820594441861298E-2</v>
      </c>
      <c r="F22" s="32">
        <v>1200</v>
      </c>
      <c r="G22" s="33">
        <v>2.2758306781975421E-2</v>
      </c>
      <c r="H22" s="34">
        <v>0.1100000000000001</v>
      </c>
      <c r="I22" s="51">
        <v>1</v>
      </c>
      <c r="J22" s="32">
        <v>1240</v>
      </c>
      <c r="K22" s="34">
        <v>7.4193548387096797E-2</v>
      </c>
      <c r="L22" s="51">
        <v>1</v>
      </c>
      <c r="O22" s="30">
        <v>13</v>
      </c>
      <c r="P22" s="31" t="s">
        <v>62</v>
      </c>
      <c r="Q22" s="32">
        <v>11582</v>
      </c>
      <c r="R22" s="33">
        <v>2.2001652688468223E-2</v>
      </c>
      <c r="S22" s="32">
        <v>12540</v>
      </c>
      <c r="T22" s="33">
        <v>2.6090430180011486E-2</v>
      </c>
      <c r="U22" s="34">
        <v>-7.6395534290271128E-2</v>
      </c>
      <c r="V22" s="51">
        <v>0</v>
      </c>
    </row>
    <row r="23" spans="2:22" ht="14.25" customHeight="1" thickBot="1" x14ac:dyDescent="0.3">
      <c r="B23" s="35">
        <v>14</v>
      </c>
      <c r="C23" s="36" t="s">
        <v>21</v>
      </c>
      <c r="D23" s="37">
        <v>1138</v>
      </c>
      <c r="E23" s="38">
        <v>2.0351228584713329E-2</v>
      </c>
      <c r="F23" s="37">
        <v>1422</v>
      </c>
      <c r="G23" s="38">
        <v>2.6968593536640873E-2</v>
      </c>
      <c r="H23" s="39">
        <v>-0.19971870604781994</v>
      </c>
      <c r="I23" s="52">
        <v>-1</v>
      </c>
      <c r="J23" s="37">
        <v>1110</v>
      </c>
      <c r="K23" s="39">
        <v>2.522522522522519E-2</v>
      </c>
      <c r="L23" s="52">
        <v>1</v>
      </c>
      <c r="O23" s="35">
        <v>14</v>
      </c>
      <c r="P23" s="36" t="s">
        <v>77</v>
      </c>
      <c r="Q23" s="37">
        <v>11184</v>
      </c>
      <c r="R23" s="38">
        <v>2.1245595205303801E-2</v>
      </c>
      <c r="S23" s="37">
        <v>10989</v>
      </c>
      <c r="T23" s="38">
        <v>2.2863455920904802E-2</v>
      </c>
      <c r="U23" s="39">
        <v>1.7745017745017799E-2</v>
      </c>
      <c r="V23" s="52">
        <v>1</v>
      </c>
    </row>
    <row r="24" spans="2:22" ht="14.25" customHeight="1" thickBot="1" x14ac:dyDescent="0.3">
      <c r="B24" s="30">
        <v>15</v>
      </c>
      <c r="C24" s="31" t="s">
        <v>33</v>
      </c>
      <c r="D24" s="32">
        <v>1105</v>
      </c>
      <c r="E24" s="33">
        <v>1.9761078722414966E-2</v>
      </c>
      <c r="F24" s="32">
        <v>924</v>
      </c>
      <c r="G24" s="33">
        <v>1.7523896222121076E-2</v>
      </c>
      <c r="H24" s="34">
        <v>0.19588744588744578</v>
      </c>
      <c r="I24" s="51">
        <v>1</v>
      </c>
      <c r="J24" s="32">
        <v>921</v>
      </c>
      <c r="K24" s="34">
        <v>0.19978284473398489</v>
      </c>
      <c r="L24" s="51">
        <v>5</v>
      </c>
      <c r="O24" s="30">
        <v>15</v>
      </c>
      <c r="P24" s="31" t="s">
        <v>95</v>
      </c>
      <c r="Q24" s="32">
        <v>10825</v>
      </c>
      <c r="R24" s="33">
        <v>2.056362375692182E-2</v>
      </c>
      <c r="S24" s="32">
        <v>6090</v>
      </c>
      <c r="T24" s="33">
        <v>1.2670711307517539E-2</v>
      </c>
      <c r="U24" s="34">
        <v>0.77750410509031198</v>
      </c>
      <c r="V24" s="51">
        <v>6</v>
      </c>
    </row>
    <row r="25" spans="2:22" ht="14.45" customHeight="1" thickBot="1" x14ac:dyDescent="0.3">
      <c r="B25" s="35">
        <v>16</v>
      </c>
      <c r="C25" s="36" t="s">
        <v>27</v>
      </c>
      <c r="D25" s="37">
        <v>1097</v>
      </c>
      <c r="E25" s="38">
        <v>1.9618012089130513E-2</v>
      </c>
      <c r="F25" s="37">
        <v>887</v>
      </c>
      <c r="G25" s="38">
        <v>1.6822181763010164E-2</v>
      </c>
      <c r="H25" s="39">
        <v>0.23675310033821861</v>
      </c>
      <c r="I25" s="52">
        <v>2</v>
      </c>
      <c r="J25" s="37">
        <v>1017</v>
      </c>
      <c r="K25" s="39">
        <v>7.8662733529990092E-2</v>
      </c>
      <c r="L25" s="52">
        <v>2</v>
      </c>
      <c r="O25" s="35">
        <v>16</v>
      </c>
      <c r="P25" s="36" t="s">
        <v>99</v>
      </c>
      <c r="Q25" s="37">
        <v>10773</v>
      </c>
      <c r="R25" s="38">
        <v>2.0464842377211894E-2</v>
      </c>
      <c r="S25" s="37">
        <v>4419</v>
      </c>
      <c r="T25" s="38">
        <v>9.1940678600853868E-3</v>
      </c>
      <c r="U25" s="39">
        <v>1.4378818737270875</v>
      </c>
      <c r="V25" s="52">
        <v>8</v>
      </c>
    </row>
    <row r="26" spans="2:22" ht="14.45" customHeight="1" thickBot="1" x14ac:dyDescent="0.3">
      <c r="B26" s="30">
        <v>17</v>
      </c>
      <c r="C26" s="31" t="s">
        <v>77</v>
      </c>
      <c r="D26" s="32">
        <v>1085</v>
      </c>
      <c r="E26" s="33">
        <v>1.9403412139203834E-2</v>
      </c>
      <c r="F26" s="32">
        <v>1424</v>
      </c>
      <c r="G26" s="33">
        <v>2.7006524047944167E-2</v>
      </c>
      <c r="H26" s="34">
        <v>-0.238061797752809</v>
      </c>
      <c r="I26" s="51">
        <v>-5</v>
      </c>
      <c r="J26" s="32">
        <v>1085</v>
      </c>
      <c r="K26" s="34">
        <v>0</v>
      </c>
      <c r="L26" s="51">
        <v>0</v>
      </c>
      <c r="O26" s="30">
        <v>17</v>
      </c>
      <c r="P26" s="31" t="s">
        <v>21</v>
      </c>
      <c r="Q26" s="32">
        <v>10740</v>
      </c>
      <c r="R26" s="33">
        <v>2.0402154193934444E-2</v>
      </c>
      <c r="S26" s="32">
        <v>12933</v>
      </c>
      <c r="T26" s="33">
        <v>2.6908096771777395E-2</v>
      </c>
      <c r="U26" s="34">
        <v>-0.16956622593365811</v>
      </c>
      <c r="V26" s="51">
        <v>-5</v>
      </c>
    </row>
    <row r="27" spans="2:22" ht="14.45" customHeight="1" thickBot="1" x14ac:dyDescent="0.3">
      <c r="B27" s="35">
        <v>18</v>
      </c>
      <c r="C27" s="36" t="s">
        <v>101</v>
      </c>
      <c r="D27" s="37">
        <v>957</v>
      </c>
      <c r="E27" s="38">
        <v>1.7114346006652598E-2</v>
      </c>
      <c r="F27" s="37">
        <v>463</v>
      </c>
      <c r="G27" s="38">
        <v>8.7809133667121828E-3</v>
      </c>
      <c r="H27" s="39">
        <v>1.0669546436285096</v>
      </c>
      <c r="I27" s="52">
        <v>6</v>
      </c>
      <c r="J27" s="37">
        <v>1094</v>
      </c>
      <c r="K27" s="39">
        <v>-0.1252285191956124</v>
      </c>
      <c r="L27" s="52">
        <v>-2</v>
      </c>
      <c r="O27" s="35">
        <v>18</v>
      </c>
      <c r="P27" s="36" t="s">
        <v>27</v>
      </c>
      <c r="Q27" s="37">
        <v>9777</v>
      </c>
      <c r="R27" s="38">
        <v>1.857279902738334E-2</v>
      </c>
      <c r="S27" s="37">
        <v>8257</v>
      </c>
      <c r="T27" s="38">
        <v>1.717932073336163E-2</v>
      </c>
      <c r="U27" s="39">
        <v>0.18408622986556855</v>
      </c>
      <c r="V27" s="52">
        <v>-1</v>
      </c>
    </row>
    <row r="28" spans="2:22" ht="14.45" customHeight="1" thickBot="1" x14ac:dyDescent="0.3">
      <c r="B28" s="30">
        <v>19</v>
      </c>
      <c r="C28" s="31" t="s">
        <v>100</v>
      </c>
      <c r="D28" s="32">
        <v>912</v>
      </c>
      <c r="E28" s="33">
        <v>1.6309596194427553E-2</v>
      </c>
      <c r="F28" s="32">
        <v>210</v>
      </c>
      <c r="G28" s="33">
        <v>3.982703686845699E-3</v>
      </c>
      <c r="H28" s="34">
        <v>3.3428571428571425</v>
      </c>
      <c r="I28" s="51">
        <v>14</v>
      </c>
      <c r="J28" s="32">
        <v>1342</v>
      </c>
      <c r="K28" s="34">
        <v>-0.32041728763040234</v>
      </c>
      <c r="L28" s="51">
        <v>-6</v>
      </c>
      <c r="O28" s="30">
        <v>19</v>
      </c>
      <c r="P28" s="31" t="s">
        <v>100</v>
      </c>
      <c r="Q28" s="32">
        <v>9767</v>
      </c>
      <c r="R28" s="33">
        <v>1.8553802608208353E-2</v>
      </c>
      <c r="S28" s="32">
        <v>473</v>
      </c>
      <c r="T28" s="33">
        <v>9.8411271731622257E-4</v>
      </c>
      <c r="U28" s="34">
        <v>19.649048625792812</v>
      </c>
      <c r="V28" s="51">
        <v>21</v>
      </c>
    </row>
    <row r="29" spans="2:22" ht="14.45" customHeight="1" thickBot="1" x14ac:dyDescent="0.3">
      <c r="B29" s="35">
        <v>20</v>
      </c>
      <c r="C29" s="36" t="s">
        <v>98</v>
      </c>
      <c r="D29" s="37">
        <v>856</v>
      </c>
      <c r="E29" s="38">
        <v>1.530812976143639E-2</v>
      </c>
      <c r="F29" s="37">
        <v>709</v>
      </c>
      <c r="G29" s="38">
        <v>1.3446366257017145E-2</v>
      </c>
      <c r="H29" s="39">
        <v>0.2073342736248236</v>
      </c>
      <c r="I29" s="52">
        <v>1</v>
      </c>
      <c r="J29" s="37">
        <v>954</v>
      </c>
      <c r="K29" s="39">
        <v>-0.10272536687631029</v>
      </c>
      <c r="L29" s="52">
        <v>-1</v>
      </c>
      <c r="O29" s="35">
        <v>20</v>
      </c>
      <c r="P29" s="36" t="s">
        <v>101</v>
      </c>
      <c r="Q29" s="37">
        <v>8878</v>
      </c>
      <c r="R29" s="38">
        <v>1.6865020943552141E-2</v>
      </c>
      <c r="S29" s="37">
        <v>4677</v>
      </c>
      <c r="T29" s="38">
        <v>9.7308566149851439E-3</v>
      </c>
      <c r="U29" s="39">
        <v>0.89822535813555704</v>
      </c>
      <c r="V29" s="52">
        <v>3</v>
      </c>
    </row>
    <row r="30" spans="2:22" ht="14.45" customHeight="1" thickBot="1" x14ac:dyDescent="0.3">
      <c r="B30" s="30">
        <v>21</v>
      </c>
      <c r="C30" s="31" t="s">
        <v>20</v>
      </c>
      <c r="D30" s="32">
        <v>823</v>
      </c>
      <c r="E30" s="33">
        <v>1.4717979899138024E-2</v>
      </c>
      <c r="F30" s="32">
        <v>1070</v>
      </c>
      <c r="G30" s="33">
        <v>2.0292823547261418E-2</v>
      </c>
      <c r="H30" s="34">
        <v>-0.2308411214953271</v>
      </c>
      <c r="I30" s="51">
        <v>-6</v>
      </c>
      <c r="J30" s="32">
        <v>660</v>
      </c>
      <c r="K30" s="34">
        <v>0.24696969696969706</v>
      </c>
      <c r="L30" s="51">
        <v>3</v>
      </c>
      <c r="O30" s="30">
        <v>21</v>
      </c>
      <c r="P30" s="31" t="s">
        <v>25</v>
      </c>
      <c r="Q30" s="32">
        <v>7797</v>
      </c>
      <c r="R30" s="33">
        <v>1.4811508030736206E-2</v>
      </c>
      <c r="S30" s="32">
        <v>8521</v>
      </c>
      <c r="T30" s="33">
        <v>1.772859294767766E-2</v>
      </c>
      <c r="U30" s="34">
        <v>-8.4966553221452856E-2</v>
      </c>
      <c r="V30" s="51">
        <v>-5</v>
      </c>
    </row>
    <row r="31" spans="2:22" ht="14.45" customHeight="1" thickBot="1" x14ac:dyDescent="0.3">
      <c r="B31" s="35">
        <v>22</v>
      </c>
      <c r="C31" s="36" t="s">
        <v>95</v>
      </c>
      <c r="D31" s="37">
        <v>745</v>
      </c>
      <c r="E31" s="38">
        <v>1.3323080224614614E-2</v>
      </c>
      <c r="F31" s="37">
        <v>900</v>
      </c>
      <c r="G31" s="38">
        <v>1.7068730086481566E-2</v>
      </c>
      <c r="H31" s="39">
        <v>-0.17222222222222228</v>
      </c>
      <c r="I31" s="52">
        <v>-5</v>
      </c>
      <c r="J31" s="37">
        <v>879</v>
      </c>
      <c r="K31" s="39">
        <v>-0.15244596131968147</v>
      </c>
      <c r="L31" s="52">
        <v>0</v>
      </c>
      <c r="O31" s="35">
        <v>22</v>
      </c>
      <c r="P31" s="36" t="s">
        <v>98</v>
      </c>
      <c r="Q31" s="37">
        <v>7354</v>
      </c>
      <c r="R31" s="38">
        <v>1.3969966661284347E-2</v>
      </c>
      <c r="S31" s="37">
        <v>4961</v>
      </c>
      <c r="T31" s="38">
        <v>1.0321740360688754E-2</v>
      </c>
      <c r="U31" s="39">
        <v>0.48236242693005438</v>
      </c>
      <c r="V31" s="52">
        <v>0</v>
      </c>
    </row>
    <row r="32" spans="2:22" ht="14.45" customHeight="1" thickBot="1" x14ac:dyDescent="0.3">
      <c r="B32" s="30" t="s">
        <v>164</v>
      </c>
      <c r="C32" s="31" t="s">
        <v>30</v>
      </c>
      <c r="D32" s="32">
        <v>745</v>
      </c>
      <c r="E32" s="33">
        <v>1.3323080224614614E-2</v>
      </c>
      <c r="F32" s="32">
        <v>568</v>
      </c>
      <c r="G32" s="33">
        <v>1.0772265210135032E-2</v>
      </c>
      <c r="H32" s="34">
        <v>0.31161971830985924</v>
      </c>
      <c r="I32" s="51">
        <v>0</v>
      </c>
      <c r="J32" s="32">
        <v>465</v>
      </c>
      <c r="K32" s="34">
        <v>0.60215053763440851</v>
      </c>
      <c r="L32" s="51">
        <v>4</v>
      </c>
      <c r="O32" s="30">
        <v>23</v>
      </c>
      <c r="P32" s="31" t="s">
        <v>20</v>
      </c>
      <c r="Q32" s="32">
        <v>7062</v>
      </c>
      <c r="R32" s="33">
        <v>1.341527122137477E-2</v>
      </c>
      <c r="S32" s="32">
        <v>7735</v>
      </c>
      <c r="T32" s="33">
        <v>1.6093259764145839E-2</v>
      </c>
      <c r="U32" s="34">
        <v>-8.7007110536522325E-2</v>
      </c>
      <c r="V32" s="51">
        <v>-5</v>
      </c>
    </row>
    <row r="33" spans="2:22" ht="14.45" customHeight="1" thickBot="1" x14ac:dyDescent="0.3">
      <c r="B33" s="35">
        <v>24</v>
      </c>
      <c r="C33" s="36" t="s">
        <v>28</v>
      </c>
      <c r="D33" s="37">
        <v>636</v>
      </c>
      <c r="E33" s="38">
        <v>1.1373797346113953E-2</v>
      </c>
      <c r="F33" s="37">
        <v>730</v>
      </c>
      <c r="G33" s="38">
        <v>1.3844636625701715E-2</v>
      </c>
      <c r="H33" s="39">
        <v>-0.12876712328767126</v>
      </c>
      <c r="I33" s="52">
        <v>-4</v>
      </c>
      <c r="J33" s="37">
        <v>553</v>
      </c>
      <c r="K33" s="39">
        <v>0.15009041591320083</v>
      </c>
      <c r="L33" s="52">
        <v>1</v>
      </c>
      <c r="O33" s="35">
        <v>24</v>
      </c>
      <c r="P33" s="36" t="s">
        <v>28</v>
      </c>
      <c r="Q33" s="37">
        <v>6784</v>
      </c>
      <c r="R33" s="38">
        <v>1.2887170768310174E-2</v>
      </c>
      <c r="S33" s="37">
        <v>7323</v>
      </c>
      <c r="T33" s="38">
        <v>1.5236062217561731E-2</v>
      </c>
      <c r="U33" s="39">
        <v>-7.360371432473034E-2</v>
      </c>
      <c r="V33" s="52">
        <v>-5</v>
      </c>
    </row>
    <row r="34" spans="2:22" ht="14.45" customHeight="1" thickBot="1" x14ac:dyDescent="0.3">
      <c r="B34" s="30">
        <v>25</v>
      </c>
      <c r="C34" s="31" t="s">
        <v>82</v>
      </c>
      <c r="D34" s="32">
        <v>572</v>
      </c>
      <c r="E34" s="33">
        <v>1.0229264279838335E-2</v>
      </c>
      <c r="F34" s="32">
        <v>452</v>
      </c>
      <c r="G34" s="33">
        <v>8.5722955545440745E-3</v>
      </c>
      <c r="H34" s="34">
        <v>0.26548672566371678</v>
      </c>
      <c r="I34" s="51">
        <v>0</v>
      </c>
      <c r="J34" s="32">
        <v>433</v>
      </c>
      <c r="K34" s="34">
        <v>0.32101616628175522</v>
      </c>
      <c r="L34" s="51">
        <v>2</v>
      </c>
      <c r="O34" s="30">
        <v>25</v>
      </c>
      <c r="P34" s="31" t="s">
        <v>30</v>
      </c>
      <c r="Q34" s="32">
        <v>5936</v>
      </c>
      <c r="R34" s="33">
        <v>1.1276274422271401E-2</v>
      </c>
      <c r="S34" s="32">
        <v>6534</v>
      </c>
      <c r="T34" s="33">
        <v>1.3594487304321773E-2</v>
      </c>
      <c r="U34" s="34">
        <v>-9.1521273339455145E-2</v>
      </c>
      <c r="V34" s="51">
        <v>-5</v>
      </c>
    </row>
    <row r="35" spans="2:22" ht="14.45" customHeight="1" thickBot="1" x14ac:dyDescent="0.3">
      <c r="B35" s="35">
        <v>26</v>
      </c>
      <c r="C35" s="36" t="s">
        <v>26</v>
      </c>
      <c r="D35" s="37">
        <v>423</v>
      </c>
      <c r="E35" s="38">
        <v>7.564648234915412E-3</v>
      </c>
      <c r="F35" s="37">
        <v>405</v>
      </c>
      <c r="G35" s="38">
        <v>7.6809285389167047E-3</v>
      </c>
      <c r="H35" s="39">
        <v>4.4444444444444509E-2</v>
      </c>
      <c r="I35" s="52">
        <v>0</v>
      </c>
      <c r="J35" s="37">
        <v>425</v>
      </c>
      <c r="K35" s="39">
        <v>-4.7058823529412264E-3</v>
      </c>
      <c r="L35" s="52">
        <v>2</v>
      </c>
      <c r="O35" s="35">
        <v>26</v>
      </c>
      <c r="P35" s="36" t="s">
        <v>82</v>
      </c>
      <c r="Q35" s="37">
        <v>4970</v>
      </c>
      <c r="R35" s="38">
        <v>9.4412203299678015E-3</v>
      </c>
      <c r="S35" s="37">
        <v>3890</v>
      </c>
      <c r="T35" s="38">
        <v>8.0934428548839459E-3</v>
      </c>
      <c r="U35" s="39">
        <v>0.27763496143958877</v>
      </c>
      <c r="V35" s="52">
        <v>-1</v>
      </c>
    </row>
    <row r="36" spans="2:22" ht="14.45" customHeight="1" thickBot="1" x14ac:dyDescent="0.3">
      <c r="B36" s="30">
        <v>27</v>
      </c>
      <c r="C36" s="31" t="s">
        <v>25</v>
      </c>
      <c r="D36" s="32">
        <v>412</v>
      </c>
      <c r="E36" s="33">
        <v>7.3679316141492899E-3</v>
      </c>
      <c r="F36" s="32">
        <v>565</v>
      </c>
      <c r="G36" s="33">
        <v>1.0715369443180094E-2</v>
      </c>
      <c r="H36" s="34">
        <v>-0.27079646017699111</v>
      </c>
      <c r="I36" s="51">
        <v>-4</v>
      </c>
      <c r="J36" s="32">
        <v>883</v>
      </c>
      <c r="K36" s="34">
        <v>-0.53340883352208379</v>
      </c>
      <c r="L36" s="51">
        <v>-6</v>
      </c>
      <c r="O36" s="30">
        <v>27</v>
      </c>
      <c r="P36" s="31" t="s">
        <v>102</v>
      </c>
      <c r="Q36" s="32">
        <v>4574</v>
      </c>
      <c r="R36" s="33">
        <v>8.6889621306383748E-3</v>
      </c>
      <c r="S36" s="32">
        <v>3773</v>
      </c>
      <c r="T36" s="33">
        <v>7.8500153962666134E-3</v>
      </c>
      <c r="U36" s="34">
        <v>0.2122979061754573</v>
      </c>
      <c r="V36" s="51">
        <v>-1</v>
      </c>
    </row>
    <row r="37" spans="2:22" ht="14.45" customHeight="1" thickBot="1" x14ac:dyDescent="0.3">
      <c r="B37" s="35">
        <v>28</v>
      </c>
      <c r="C37" s="36" t="s">
        <v>105</v>
      </c>
      <c r="D37" s="37">
        <v>391</v>
      </c>
      <c r="E37" s="38">
        <v>6.9923817017776028E-3</v>
      </c>
      <c r="F37" s="37">
        <v>277</v>
      </c>
      <c r="G37" s="38">
        <v>5.2533758155059928E-3</v>
      </c>
      <c r="H37" s="39">
        <v>0.41155234657039719</v>
      </c>
      <c r="I37" s="52">
        <v>3</v>
      </c>
      <c r="J37" s="37">
        <v>241</v>
      </c>
      <c r="K37" s="39">
        <v>0.62240663900414939</v>
      </c>
      <c r="L37" s="52">
        <v>4</v>
      </c>
      <c r="O37" s="35">
        <v>28</v>
      </c>
      <c r="P37" s="36" t="s">
        <v>26</v>
      </c>
      <c r="Q37" s="37">
        <v>3514</v>
      </c>
      <c r="R37" s="38">
        <v>6.6753416980899101E-3</v>
      </c>
      <c r="S37" s="37">
        <v>2179</v>
      </c>
      <c r="T37" s="38">
        <v>4.5335763446766372E-3</v>
      </c>
      <c r="U37" s="39">
        <v>0.61266636071592484</v>
      </c>
      <c r="V37" s="52">
        <v>6</v>
      </c>
    </row>
    <row r="38" spans="2:22" ht="14.45" customHeight="1" thickBot="1" x14ac:dyDescent="0.3">
      <c r="B38" s="30">
        <v>29</v>
      </c>
      <c r="C38" s="31" t="s">
        <v>112</v>
      </c>
      <c r="D38" s="32">
        <v>302</v>
      </c>
      <c r="E38" s="33">
        <v>5.4007654064880716E-3</v>
      </c>
      <c r="F38" s="32">
        <v>49</v>
      </c>
      <c r="G38" s="33">
        <v>9.2929752693066299E-4</v>
      </c>
      <c r="H38" s="34">
        <v>5.1632653061224492</v>
      </c>
      <c r="I38" s="51">
        <v>13</v>
      </c>
      <c r="J38" s="32">
        <v>309</v>
      </c>
      <c r="K38" s="34">
        <v>-2.2653721682847849E-2</v>
      </c>
      <c r="L38" s="51">
        <v>0</v>
      </c>
      <c r="O38" s="30">
        <v>29</v>
      </c>
      <c r="P38" s="31" t="s">
        <v>106</v>
      </c>
      <c r="Q38" s="32">
        <v>3043</v>
      </c>
      <c r="R38" s="33">
        <v>5.780610354948092E-3</v>
      </c>
      <c r="S38" s="32">
        <v>3477</v>
      </c>
      <c r="T38" s="33">
        <v>7.234164731730457E-3</v>
      </c>
      <c r="U38" s="34">
        <v>-0.12482024733966057</v>
      </c>
      <c r="V38" s="51">
        <v>-2</v>
      </c>
    </row>
    <row r="39" spans="2:22" ht="14.45" customHeight="1" thickBot="1" x14ac:dyDescent="0.3">
      <c r="B39" s="35">
        <v>30</v>
      </c>
      <c r="C39" s="36" t="s">
        <v>102</v>
      </c>
      <c r="D39" s="37">
        <v>300</v>
      </c>
      <c r="E39" s="38">
        <v>5.3649987481669591E-3</v>
      </c>
      <c r="F39" s="37">
        <v>320</v>
      </c>
      <c r="G39" s="38">
        <v>6.0688818085267793E-3</v>
      </c>
      <c r="H39" s="39">
        <v>-6.25E-2</v>
      </c>
      <c r="I39" s="52">
        <v>-1</v>
      </c>
      <c r="J39" s="37">
        <v>281</v>
      </c>
      <c r="K39" s="39">
        <v>6.7615658362989217E-2</v>
      </c>
      <c r="L39" s="52">
        <v>1</v>
      </c>
      <c r="O39" s="35">
        <v>30</v>
      </c>
      <c r="P39" s="36" t="s">
        <v>88</v>
      </c>
      <c r="Q39" s="37">
        <v>2825</v>
      </c>
      <c r="R39" s="38">
        <v>5.3664884169334079E-3</v>
      </c>
      <c r="S39" s="37">
        <v>3435</v>
      </c>
      <c r="T39" s="38">
        <v>7.1467805158165433E-3</v>
      </c>
      <c r="U39" s="39">
        <v>-0.1775836972343523</v>
      </c>
      <c r="V39" s="52">
        <v>-2</v>
      </c>
    </row>
    <row r="40" spans="2:22" ht="14.45" customHeight="1" thickBot="1" x14ac:dyDescent="0.3">
      <c r="B40" s="30">
        <v>31</v>
      </c>
      <c r="C40" s="31" t="s">
        <v>117</v>
      </c>
      <c r="D40" s="32">
        <v>287</v>
      </c>
      <c r="E40" s="33">
        <v>5.1325154690797237E-3</v>
      </c>
      <c r="F40" s="32">
        <v>0</v>
      </c>
      <c r="G40" s="33">
        <v>0</v>
      </c>
      <c r="H40" s="34" t="s">
        <v>164</v>
      </c>
      <c r="I40" s="51" t="s">
        <v>164</v>
      </c>
      <c r="J40" s="32">
        <v>283</v>
      </c>
      <c r="K40" s="34">
        <v>1.4134275618374659E-2</v>
      </c>
      <c r="L40" s="51">
        <v>-1</v>
      </c>
      <c r="O40" s="30">
        <v>31</v>
      </c>
      <c r="P40" s="31" t="s">
        <v>105</v>
      </c>
      <c r="Q40" s="32">
        <v>2615</v>
      </c>
      <c r="R40" s="33">
        <v>4.967563614258712E-3</v>
      </c>
      <c r="S40" s="32">
        <v>2482</v>
      </c>
      <c r="T40" s="33">
        <v>5.1639910451984454E-3</v>
      </c>
      <c r="U40" s="34">
        <v>5.3585817888799347E-2</v>
      </c>
      <c r="V40" s="51">
        <v>0</v>
      </c>
    </row>
    <row r="41" spans="2:22" ht="14.45" customHeight="1" thickBot="1" x14ac:dyDescent="0.3">
      <c r="B41" s="35">
        <v>32</v>
      </c>
      <c r="C41" s="36" t="s">
        <v>104</v>
      </c>
      <c r="D41" s="37">
        <v>270</v>
      </c>
      <c r="E41" s="38">
        <v>4.8284988733502633E-3</v>
      </c>
      <c r="F41" s="37">
        <v>366</v>
      </c>
      <c r="G41" s="38">
        <v>6.9412835685025032E-3</v>
      </c>
      <c r="H41" s="39">
        <v>-0.26229508196721307</v>
      </c>
      <c r="I41" s="52">
        <v>-5</v>
      </c>
      <c r="J41" s="37">
        <v>220</v>
      </c>
      <c r="K41" s="39">
        <v>0.22727272727272729</v>
      </c>
      <c r="L41" s="52">
        <v>3</v>
      </c>
      <c r="O41" s="35">
        <v>32</v>
      </c>
      <c r="P41" s="36" t="s">
        <v>108</v>
      </c>
      <c r="Q41" s="37">
        <v>2516</v>
      </c>
      <c r="R41" s="38">
        <v>4.7794990644263553E-3</v>
      </c>
      <c r="S41" s="37">
        <v>2204</v>
      </c>
      <c r="T41" s="38">
        <v>4.5855907589111098E-3</v>
      </c>
      <c r="U41" s="39">
        <v>0.14156079854809445</v>
      </c>
      <c r="V41" s="52">
        <v>1</v>
      </c>
    </row>
    <row r="42" spans="2:22" ht="14.45" customHeight="1" thickBot="1" x14ac:dyDescent="0.3">
      <c r="B42" s="30">
        <v>33</v>
      </c>
      <c r="C42" s="31" t="s">
        <v>103</v>
      </c>
      <c r="D42" s="32">
        <v>248</v>
      </c>
      <c r="E42" s="33">
        <v>4.4350656318180191E-3</v>
      </c>
      <c r="F42" s="32">
        <v>331</v>
      </c>
      <c r="G42" s="33">
        <v>6.2774996206948867E-3</v>
      </c>
      <c r="H42" s="34">
        <v>-0.25075528700906347</v>
      </c>
      <c r="I42" s="51">
        <v>-5</v>
      </c>
      <c r="J42" s="32">
        <v>224</v>
      </c>
      <c r="K42" s="34">
        <v>0.10714285714285721</v>
      </c>
      <c r="L42" s="51">
        <v>1</v>
      </c>
      <c r="O42" s="30">
        <v>33</v>
      </c>
      <c r="P42" s="31" t="s">
        <v>117</v>
      </c>
      <c r="Q42" s="32">
        <v>2432</v>
      </c>
      <c r="R42" s="33">
        <v>4.6199291433564769E-3</v>
      </c>
      <c r="S42" s="32">
        <v>6</v>
      </c>
      <c r="T42" s="33">
        <v>1.2483459416273438E-5</v>
      </c>
      <c r="U42" s="34">
        <v>404.33333333333331</v>
      </c>
      <c r="V42" s="51">
        <v>30</v>
      </c>
    </row>
    <row r="43" spans="2:22" ht="14.45" customHeight="1" thickBot="1" x14ac:dyDescent="0.3">
      <c r="B43" s="35">
        <v>34</v>
      </c>
      <c r="C43" s="36" t="s">
        <v>88</v>
      </c>
      <c r="D43" s="37">
        <v>241</v>
      </c>
      <c r="E43" s="38">
        <v>4.3098823276941237E-3</v>
      </c>
      <c r="F43" s="37">
        <v>204</v>
      </c>
      <c r="G43" s="38">
        <v>3.8689121529358215E-3</v>
      </c>
      <c r="H43" s="39">
        <v>0.18137254901960786</v>
      </c>
      <c r="I43" s="52">
        <v>1</v>
      </c>
      <c r="J43" s="37">
        <v>183</v>
      </c>
      <c r="K43" s="39">
        <v>0.31693989071038242</v>
      </c>
      <c r="L43" s="52">
        <v>3</v>
      </c>
      <c r="O43" s="35">
        <v>34</v>
      </c>
      <c r="P43" s="36" t="s">
        <v>103</v>
      </c>
      <c r="Q43" s="37">
        <v>2385</v>
      </c>
      <c r="R43" s="38">
        <v>4.5306459732340452E-3</v>
      </c>
      <c r="S43" s="37">
        <v>3010</v>
      </c>
      <c r="T43" s="38">
        <v>6.2625354738305083E-3</v>
      </c>
      <c r="U43" s="39">
        <v>-0.20764119601328901</v>
      </c>
      <c r="V43" s="52">
        <v>-5</v>
      </c>
    </row>
    <row r="44" spans="2:22" ht="14.45" customHeight="1" thickBot="1" x14ac:dyDescent="0.3">
      <c r="B44" s="30">
        <v>35</v>
      </c>
      <c r="C44" s="31" t="s">
        <v>108</v>
      </c>
      <c r="D44" s="32">
        <v>222</v>
      </c>
      <c r="E44" s="33">
        <v>3.9700990736435491E-3</v>
      </c>
      <c r="F44" s="32">
        <v>179</v>
      </c>
      <c r="G44" s="33">
        <v>3.3947807616446671E-3</v>
      </c>
      <c r="H44" s="34">
        <v>0.24022346368715075</v>
      </c>
      <c r="I44" s="51">
        <v>1</v>
      </c>
      <c r="J44" s="32">
        <v>230</v>
      </c>
      <c r="K44" s="34">
        <v>-3.4782608695652195E-2</v>
      </c>
      <c r="L44" s="51">
        <v>-2</v>
      </c>
      <c r="O44" s="30">
        <v>35</v>
      </c>
      <c r="P44" s="31" t="s">
        <v>109</v>
      </c>
      <c r="Q44" s="32">
        <v>2206</v>
      </c>
      <c r="R44" s="33">
        <v>4.1906100700018047E-3</v>
      </c>
      <c r="S44" s="32">
        <v>2998</v>
      </c>
      <c r="T44" s="33">
        <v>6.2375685549979614E-3</v>
      </c>
      <c r="U44" s="34">
        <v>-0.26417611741160774</v>
      </c>
      <c r="V44" s="51">
        <v>-5</v>
      </c>
    </row>
    <row r="45" spans="2:22" ht="14.45" customHeight="1" thickBot="1" x14ac:dyDescent="0.3">
      <c r="B45" s="35">
        <v>36</v>
      </c>
      <c r="C45" s="36" t="s">
        <v>109</v>
      </c>
      <c r="D45" s="37">
        <v>190</v>
      </c>
      <c r="E45" s="38">
        <v>3.3978325405057404E-3</v>
      </c>
      <c r="F45" s="37">
        <v>283</v>
      </c>
      <c r="G45" s="38">
        <v>5.3671673494158703E-3</v>
      </c>
      <c r="H45" s="39">
        <v>-0.32862190812720848</v>
      </c>
      <c r="I45" s="52">
        <v>-6</v>
      </c>
      <c r="J45" s="37">
        <v>164</v>
      </c>
      <c r="K45" s="39">
        <v>0.15853658536585358</v>
      </c>
      <c r="L45" s="52">
        <v>3</v>
      </c>
      <c r="O45" s="35">
        <v>36</v>
      </c>
      <c r="P45" s="36" t="s">
        <v>104</v>
      </c>
      <c r="Q45" s="37">
        <v>2066</v>
      </c>
      <c r="R45" s="38">
        <v>3.9246602015520077E-3</v>
      </c>
      <c r="S45" s="37">
        <v>1505</v>
      </c>
      <c r="T45" s="38">
        <v>3.1312677369152542E-3</v>
      </c>
      <c r="U45" s="39">
        <v>0.37275747508305646</v>
      </c>
      <c r="V45" s="52">
        <v>0</v>
      </c>
    </row>
    <row r="46" spans="2:22" ht="14.45" customHeight="1" thickBot="1" x14ac:dyDescent="0.3">
      <c r="B46" s="30">
        <v>37</v>
      </c>
      <c r="C46" s="31" t="s">
        <v>122</v>
      </c>
      <c r="D46" s="32">
        <v>178</v>
      </c>
      <c r="E46" s="33">
        <v>3.183232590579062E-3</v>
      </c>
      <c r="F46" s="32">
        <v>45</v>
      </c>
      <c r="G46" s="33">
        <v>8.5343650432407833E-4</v>
      </c>
      <c r="H46" s="34">
        <v>2.9555555555555557</v>
      </c>
      <c r="I46" s="51">
        <v>6</v>
      </c>
      <c r="J46" s="32">
        <v>142</v>
      </c>
      <c r="K46" s="34">
        <v>0.25352112676056349</v>
      </c>
      <c r="L46" s="51">
        <v>3</v>
      </c>
      <c r="O46" s="30">
        <v>37</v>
      </c>
      <c r="P46" s="31" t="s">
        <v>112</v>
      </c>
      <c r="Q46" s="32">
        <v>1777</v>
      </c>
      <c r="R46" s="33">
        <v>3.3756636873949262E-3</v>
      </c>
      <c r="S46" s="32">
        <v>78</v>
      </c>
      <c r="T46" s="33">
        <v>1.6228497241155469E-4</v>
      </c>
      <c r="U46" s="34">
        <v>21.782051282051281</v>
      </c>
      <c r="V46" s="51">
        <v>8</v>
      </c>
    </row>
    <row r="47" spans="2:22" ht="14.45" customHeight="1" thickBot="1" x14ac:dyDescent="0.3">
      <c r="B47" s="35">
        <v>38</v>
      </c>
      <c r="C47" s="36" t="s">
        <v>118</v>
      </c>
      <c r="D47" s="37">
        <v>173</v>
      </c>
      <c r="E47" s="38">
        <v>3.0938159447762795E-3</v>
      </c>
      <c r="F47" s="37">
        <v>210</v>
      </c>
      <c r="G47" s="38">
        <v>3.982703686845699E-3</v>
      </c>
      <c r="H47" s="39">
        <v>-0.17619047619047623</v>
      </c>
      <c r="I47" s="52">
        <v>-5</v>
      </c>
      <c r="J47" s="37">
        <v>198</v>
      </c>
      <c r="K47" s="39">
        <v>-0.1262626262626263</v>
      </c>
      <c r="L47" s="52">
        <v>-2</v>
      </c>
      <c r="O47" s="35">
        <v>38</v>
      </c>
      <c r="P47" s="36" t="s">
        <v>122</v>
      </c>
      <c r="Q47" s="37">
        <v>1666</v>
      </c>
      <c r="R47" s="38">
        <v>3.1648034345525869E-3</v>
      </c>
      <c r="S47" s="37">
        <v>113</v>
      </c>
      <c r="T47" s="38">
        <v>2.351051523398164E-4</v>
      </c>
      <c r="U47" s="39">
        <v>13.743362831858407</v>
      </c>
      <c r="V47" s="52">
        <v>4</v>
      </c>
    </row>
    <row r="48" spans="2:22" ht="14.45" customHeight="1" thickBot="1" x14ac:dyDescent="0.3">
      <c r="B48" s="30">
        <v>39</v>
      </c>
      <c r="C48" s="31" t="s">
        <v>111</v>
      </c>
      <c r="D48" s="32">
        <v>166</v>
      </c>
      <c r="E48" s="33">
        <v>2.9686326406523837E-3</v>
      </c>
      <c r="F48" s="32">
        <v>7</v>
      </c>
      <c r="G48" s="33">
        <v>1.327567895615233E-4</v>
      </c>
      <c r="H48" s="34">
        <v>22.714285714285715</v>
      </c>
      <c r="I48" s="51">
        <v>11</v>
      </c>
      <c r="J48" s="32">
        <v>94</v>
      </c>
      <c r="K48" s="34">
        <v>0.76595744680851063</v>
      </c>
      <c r="L48" s="51">
        <v>4</v>
      </c>
      <c r="O48" s="30">
        <v>39</v>
      </c>
      <c r="P48" s="31" t="s">
        <v>107</v>
      </c>
      <c r="Q48" s="32">
        <v>1606</v>
      </c>
      <c r="R48" s="33">
        <v>3.0508249195026738E-3</v>
      </c>
      <c r="S48" s="32">
        <v>1873</v>
      </c>
      <c r="T48" s="33">
        <v>3.8969199144466915E-3</v>
      </c>
      <c r="U48" s="34">
        <v>-0.14255205552589434</v>
      </c>
      <c r="V48" s="51">
        <v>-4</v>
      </c>
    </row>
    <row r="49" spans="2:22" ht="14.45" customHeight="1" thickBot="1" x14ac:dyDescent="0.3">
      <c r="B49" s="35">
        <v>40</v>
      </c>
      <c r="C49" s="36" t="s">
        <v>107</v>
      </c>
      <c r="D49" s="37">
        <v>123</v>
      </c>
      <c r="E49" s="38">
        <v>2.1996494867484529E-3</v>
      </c>
      <c r="F49" s="37">
        <v>216</v>
      </c>
      <c r="G49" s="38">
        <v>4.0964952207555756E-3</v>
      </c>
      <c r="H49" s="39">
        <v>-0.43055555555555558</v>
      </c>
      <c r="I49" s="52">
        <v>-8</v>
      </c>
      <c r="J49" s="37">
        <v>166</v>
      </c>
      <c r="K49" s="39">
        <v>-0.25903614457831325</v>
      </c>
      <c r="L49" s="52">
        <v>-2</v>
      </c>
      <c r="O49" s="35">
        <v>40</v>
      </c>
      <c r="P49" s="36" t="s">
        <v>118</v>
      </c>
      <c r="Q49" s="37">
        <v>1535</v>
      </c>
      <c r="R49" s="38">
        <v>2.9159503433602765E-3</v>
      </c>
      <c r="S49" s="37">
        <v>2217</v>
      </c>
      <c r="T49" s="38">
        <v>4.6126382543130355E-3</v>
      </c>
      <c r="U49" s="39">
        <v>-0.3076229138475417</v>
      </c>
      <c r="V49" s="52">
        <v>-8</v>
      </c>
    </row>
    <row r="50" spans="2:22" ht="14.45" customHeight="1" thickBot="1" x14ac:dyDescent="0.3">
      <c r="B50" s="30">
        <v>41</v>
      </c>
      <c r="C50" s="31" t="s">
        <v>119</v>
      </c>
      <c r="D50" s="32">
        <v>103</v>
      </c>
      <c r="E50" s="33">
        <v>1.8419829035373225E-3</v>
      </c>
      <c r="F50" s="32">
        <v>44</v>
      </c>
      <c r="G50" s="33">
        <v>8.3447124867243208E-4</v>
      </c>
      <c r="H50" s="34">
        <v>1.3409090909090908</v>
      </c>
      <c r="I50" s="51">
        <v>3</v>
      </c>
      <c r="J50" s="32">
        <v>55</v>
      </c>
      <c r="K50" s="34">
        <v>0.8727272727272728</v>
      </c>
      <c r="L50" s="51">
        <v>5</v>
      </c>
      <c r="O50" s="30">
        <v>41</v>
      </c>
      <c r="P50" s="31" t="s">
        <v>110</v>
      </c>
      <c r="Q50" s="32">
        <v>963</v>
      </c>
      <c r="R50" s="33">
        <v>1.8293551665511051E-3</v>
      </c>
      <c r="S50" s="32">
        <v>47</v>
      </c>
      <c r="T50" s="33">
        <v>9.778709876080859E-5</v>
      </c>
      <c r="U50" s="34">
        <v>19.48936170212766</v>
      </c>
      <c r="V50" s="51">
        <v>10</v>
      </c>
    </row>
    <row r="51" spans="2:22" ht="14.45" customHeight="1" thickBot="1" x14ac:dyDescent="0.3">
      <c r="B51" s="35">
        <v>42</v>
      </c>
      <c r="C51" s="36" t="s">
        <v>106</v>
      </c>
      <c r="D51" s="37">
        <v>66</v>
      </c>
      <c r="E51" s="38">
        <v>1.180299724596731E-3</v>
      </c>
      <c r="F51" s="37">
        <v>89</v>
      </c>
      <c r="G51" s="38">
        <v>1.6879077529965104E-3</v>
      </c>
      <c r="H51" s="39">
        <v>-0.2584269662921348</v>
      </c>
      <c r="I51" s="52">
        <v>-5</v>
      </c>
      <c r="J51" s="37">
        <v>671</v>
      </c>
      <c r="K51" s="39">
        <v>-0.90163934426229508</v>
      </c>
      <c r="L51" s="52">
        <v>-19</v>
      </c>
      <c r="O51" s="35">
        <v>42</v>
      </c>
      <c r="P51" s="36" t="s">
        <v>116</v>
      </c>
      <c r="Q51" s="37">
        <v>871</v>
      </c>
      <c r="R51" s="38">
        <v>1.6545881101412384E-3</v>
      </c>
      <c r="S51" s="37">
        <v>1330</v>
      </c>
      <c r="T51" s="38">
        <v>2.7671668372739452E-3</v>
      </c>
      <c r="U51" s="39">
        <v>-0.34511278195488726</v>
      </c>
      <c r="V51" s="52">
        <v>-5</v>
      </c>
    </row>
    <row r="52" spans="2:22" ht="14.45" customHeight="1" thickBot="1" x14ac:dyDescent="0.3">
      <c r="B52" s="30">
        <v>43</v>
      </c>
      <c r="C52" s="31" t="s">
        <v>116</v>
      </c>
      <c r="D52" s="32">
        <v>65</v>
      </c>
      <c r="E52" s="33">
        <v>1.1624163954361744E-3</v>
      </c>
      <c r="F52" s="32">
        <v>81</v>
      </c>
      <c r="G52" s="33">
        <v>1.5361857077833409E-3</v>
      </c>
      <c r="H52" s="34">
        <v>-0.19753086419753085</v>
      </c>
      <c r="I52" s="51">
        <v>-5</v>
      </c>
      <c r="J52" s="32">
        <v>97</v>
      </c>
      <c r="K52" s="34">
        <v>-0.32989690721649489</v>
      </c>
      <c r="L52" s="51">
        <v>-1</v>
      </c>
      <c r="O52" s="30">
        <v>43</v>
      </c>
      <c r="P52" s="31" t="s">
        <v>120</v>
      </c>
      <c r="Q52" s="32">
        <v>781</v>
      </c>
      <c r="R52" s="33">
        <v>1.4836203375663687E-3</v>
      </c>
      <c r="S52" s="32">
        <v>1064</v>
      </c>
      <c r="T52" s="33">
        <v>2.2137334698191561E-3</v>
      </c>
      <c r="U52" s="34">
        <v>-0.26597744360902253</v>
      </c>
      <c r="V52" s="51">
        <v>-5</v>
      </c>
    </row>
    <row r="53" spans="2:22" ht="14.45" customHeight="1" thickBot="1" x14ac:dyDescent="0.3">
      <c r="B53" s="35">
        <v>44</v>
      </c>
      <c r="C53" s="36" t="s">
        <v>110</v>
      </c>
      <c r="D53" s="37">
        <v>63</v>
      </c>
      <c r="E53" s="38">
        <v>1.1266497371150614E-3</v>
      </c>
      <c r="F53" s="37">
        <v>29</v>
      </c>
      <c r="G53" s="38">
        <v>5.4999241389773934E-4</v>
      </c>
      <c r="H53" s="39">
        <v>1.1724137931034484</v>
      </c>
      <c r="I53" s="52">
        <v>1</v>
      </c>
      <c r="J53" s="37">
        <v>98</v>
      </c>
      <c r="K53" s="39">
        <v>-0.3571428571428571</v>
      </c>
      <c r="L53" s="52">
        <v>-3</v>
      </c>
      <c r="O53" s="35">
        <v>44</v>
      </c>
      <c r="P53" s="36" t="s">
        <v>121</v>
      </c>
      <c r="Q53" s="37">
        <v>652</v>
      </c>
      <c r="R53" s="38">
        <v>1.2385665302090557E-3</v>
      </c>
      <c r="S53" s="37">
        <v>620</v>
      </c>
      <c r="T53" s="38">
        <v>1.2899574730149219E-3</v>
      </c>
      <c r="U53" s="39">
        <v>5.1612903225806361E-2</v>
      </c>
      <c r="V53" s="52">
        <v>-5</v>
      </c>
    </row>
    <row r="54" spans="2:22" ht="14.45" customHeight="1" thickBot="1" x14ac:dyDescent="0.3">
      <c r="B54" s="30">
        <v>45</v>
      </c>
      <c r="C54" s="31" t="s">
        <v>121</v>
      </c>
      <c r="D54" s="32">
        <v>62</v>
      </c>
      <c r="E54" s="33">
        <v>1.1087664079545048E-3</v>
      </c>
      <c r="F54" s="32">
        <v>61</v>
      </c>
      <c r="G54" s="33">
        <v>1.1568805947504172E-3</v>
      </c>
      <c r="H54" s="34">
        <v>1.6393442622950838E-2</v>
      </c>
      <c r="I54" s="51">
        <v>-5</v>
      </c>
      <c r="J54" s="32">
        <v>83</v>
      </c>
      <c r="K54" s="34">
        <v>-0.25301204819277112</v>
      </c>
      <c r="L54" s="51">
        <v>-1</v>
      </c>
      <c r="O54" s="30">
        <v>45</v>
      </c>
      <c r="P54" s="31" t="s">
        <v>119</v>
      </c>
      <c r="Q54" s="32">
        <v>620</v>
      </c>
      <c r="R54" s="33">
        <v>1.1777779888491019E-3</v>
      </c>
      <c r="S54" s="32">
        <v>68</v>
      </c>
      <c r="T54" s="33">
        <v>1.4147920671776562E-4</v>
      </c>
      <c r="U54" s="34">
        <v>8.117647058823529</v>
      </c>
      <c r="V54" s="51">
        <v>4</v>
      </c>
    </row>
    <row r="55" spans="2:22" ht="14.45" customHeight="1" thickBot="1" x14ac:dyDescent="0.3">
      <c r="B55" s="35">
        <v>46</v>
      </c>
      <c r="C55" s="36" t="s">
        <v>113</v>
      </c>
      <c r="D55" s="37">
        <v>57</v>
      </c>
      <c r="E55" s="38">
        <v>1.0193497621517221E-3</v>
      </c>
      <c r="F55" s="37">
        <v>10</v>
      </c>
      <c r="G55" s="38">
        <v>1.8965255651646185E-4</v>
      </c>
      <c r="H55" s="39">
        <v>4.7</v>
      </c>
      <c r="I55" s="52">
        <v>2</v>
      </c>
      <c r="J55" s="37">
        <v>74</v>
      </c>
      <c r="K55" s="39">
        <v>-0.22972972972972971</v>
      </c>
      <c r="L55" s="52">
        <v>-1</v>
      </c>
      <c r="O55" s="35">
        <v>46</v>
      </c>
      <c r="P55" s="36" t="s">
        <v>111</v>
      </c>
      <c r="Q55" s="37">
        <v>615</v>
      </c>
      <c r="R55" s="38">
        <v>1.1682797792616092E-3</v>
      </c>
      <c r="S55" s="37">
        <v>58</v>
      </c>
      <c r="T55" s="38">
        <v>1.2067344102397656E-4</v>
      </c>
      <c r="U55" s="39">
        <v>9.6034482758620694</v>
      </c>
      <c r="V55" s="52">
        <v>4</v>
      </c>
    </row>
    <row r="56" spans="2:22" ht="14.45" customHeight="1" thickBot="1" x14ac:dyDescent="0.3">
      <c r="B56" s="30">
        <v>47</v>
      </c>
      <c r="C56" s="31" t="s">
        <v>151</v>
      </c>
      <c r="D56" s="32">
        <v>56</v>
      </c>
      <c r="E56" s="33">
        <v>1.0014664329911656E-3</v>
      </c>
      <c r="F56" s="32">
        <v>0</v>
      </c>
      <c r="G56" s="33">
        <v>0</v>
      </c>
      <c r="H56" s="34" t="s">
        <v>164</v>
      </c>
      <c r="I56" s="51" t="s">
        <v>164</v>
      </c>
      <c r="J56" s="32">
        <v>31</v>
      </c>
      <c r="K56" s="34">
        <v>0.80645161290322576</v>
      </c>
      <c r="L56" s="51">
        <v>2</v>
      </c>
      <c r="O56" s="30">
        <v>47</v>
      </c>
      <c r="P56" s="31" t="s">
        <v>115</v>
      </c>
      <c r="Q56" s="32">
        <v>549</v>
      </c>
      <c r="R56" s="33">
        <v>1.0429034127067047E-3</v>
      </c>
      <c r="S56" s="32">
        <v>463</v>
      </c>
      <c r="T56" s="33">
        <v>9.6330695162243356E-4</v>
      </c>
      <c r="U56" s="34">
        <v>0.18574514038876888</v>
      </c>
      <c r="V56" s="51">
        <v>-6</v>
      </c>
    </row>
    <row r="57" spans="2:22" ht="14.45" customHeight="1" thickBot="1" x14ac:dyDescent="0.3">
      <c r="B57" s="35">
        <v>48</v>
      </c>
      <c r="C57" s="36" t="s">
        <v>115</v>
      </c>
      <c r="D57" s="37">
        <v>49</v>
      </c>
      <c r="E57" s="38">
        <v>8.7628312886726988E-4</v>
      </c>
      <c r="F57" s="37">
        <v>65</v>
      </c>
      <c r="G57" s="38">
        <v>1.232741617357002E-3</v>
      </c>
      <c r="H57" s="39">
        <v>-0.24615384615384617</v>
      </c>
      <c r="I57" s="52">
        <v>-9</v>
      </c>
      <c r="J57" s="37">
        <v>40</v>
      </c>
      <c r="K57" s="39">
        <v>0.22500000000000009</v>
      </c>
      <c r="L57" s="52">
        <v>0</v>
      </c>
      <c r="O57" s="35">
        <v>48</v>
      </c>
      <c r="P57" s="36" t="s">
        <v>113</v>
      </c>
      <c r="Q57" s="37">
        <v>510</v>
      </c>
      <c r="R57" s="38">
        <v>9.6881737792426129E-4</v>
      </c>
      <c r="S57" s="37">
        <v>44</v>
      </c>
      <c r="T57" s="38">
        <v>9.1545369052671878E-5</v>
      </c>
      <c r="U57" s="39">
        <v>10.590909090909092</v>
      </c>
      <c r="V57" s="52">
        <v>4</v>
      </c>
    </row>
    <row r="58" spans="2:22" ht="14.45" customHeight="1" thickBot="1" x14ac:dyDescent="0.3">
      <c r="B58" s="30">
        <v>49</v>
      </c>
      <c r="C58" s="31" t="s">
        <v>120</v>
      </c>
      <c r="D58" s="32">
        <v>38</v>
      </c>
      <c r="E58" s="33">
        <v>6.7956650810114812E-4</v>
      </c>
      <c r="F58" s="32">
        <v>61</v>
      </c>
      <c r="G58" s="33">
        <v>1.1568805947504172E-3</v>
      </c>
      <c r="H58" s="34">
        <v>-0.37704918032786883</v>
      </c>
      <c r="I58" s="51">
        <v>-9</v>
      </c>
      <c r="J58" s="32">
        <v>26</v>
      </c>
      <c r="K58" s="34">
        <v>0.46153846153846145</v>
      </c>
      <c r="L58" s="51">
        <v>1</v>
      </c>
      <c r="O58" s="30">
        <v>49</v>
      </c>
      <c r="P58" s="31" t="s">
        <v>114</v>
      </c>
      <c r="Q58" s="32">
        <v>456</v>
      </c>
      <c r="R58" s="33">
        <v>8.6623671437933948E-4</v>
      </c>
      <c r="S58" s="32">
        <v>71</v>
      </c>
      <c r="T58" s="33">
        <v>1.4772093642590234E-4</v>
      </c>
      <c r="U58" s="34">
        <v>5.422535211267606</v>
      </c>
      <c r="V58" s="51">
        <v>-2</v>
      </c>
    </row>
    <row r="59" spans="2:22" ht="14.45" customHeight="1" thickBot="1" x14ac:dyDescent="0.3">
      <c r="B59" s="35">
        <v>50</v>
      </c>
      <c r="C59" s="36" t="s">
        <v>114</v>
      </c>
      <c r="D59" s="37">
        <v>35</v>
      </c>
      <c r="E59" s="38">
        <v>6.2591652061947853E-4</v>
      </c>
      <c r="F59" s="37">
        <v>18</v>
      </c>
      <c r="G59" s="38">
        <v>3.4137460172963132E-4</v>
      </c>
      <c r="H59" s="39">
        <v>0.94444444444444442</v>
      </c>
      <c r="I59" s="52">
        <v>-4</v>
      </c>
      <c r="J59" s="37">
        <v>44</v>
      </c>
      <c r="K59" s="39">
        <v>-0.20454545454545459</v>
      </c>
      <c r="L59" s="52">
        <v>-3</v>
      </c>
      <c r="O59" s="35">
        <v>50</v>
      </c>
      <c r="P59" s="36" t="s">
        <v>151</v>
      </c>
      <c r="Q59" s="37">
        <v>195</v>
      </c>
      <c r="R59" s="38">
        <v>3.7043017391221757E-4</v>
      </c>
      <c r="S59" s="37">
        <v>0</v>
      </c>
      <c r="T59" s="38">
        <v>0</v>
      </c>
      <c r="U59" s="39" t="s">
        <v>164</v>
      </c>
      <c r="V59" s="52" t="s">
        <v>164</v>
      </c>
    </row>
    <row r="60" spans="2:22" ht="14.45" customHeight="1" thickBot="1" x14ac:dyDescent="0.3">
      <c r="B60" s="84" t="s">
        <v>123</v>
      </c>
      <c r="C60" s="85"/>
      <c r="D60" s="40">
        <f>SUM(D10:D59)</f>
        <v>55814</v>
      </c>
      <c r="E60" s="41">
        <f>D60/D62</f>
        <v>0.99814013376730215</v>
      </c>
      <c r="F60" s="40">
        <f>SUM(F10:F59)</f>
        <v>52664</v>
      </c>
      <c r="G60" s="41">
        <f>F60/F62</f>
        <v>0.99878622363829461</v>
      </c>
      <c r="H60" s="42">
        <f>D60/F60-1</f>
        <v>5.981315509646068E-2</v>
      </c>
      <c r="I60" s="53"/>
      <c r="J60" s="40">
        <f>SUM(J10:J59)</f>
        <v>56252</v>
      </c>
      <c r="K60" s="41">
        <f>E60/J60-1</f>
        <v>-0.99998225591741152</v>
      </c>
      <c r="L60" s="40"/>
      <c r="O60" s="84" t="s">
        <v>123</v>
      </c>
      <c r="P60" s="85"/>
      <c r="Q60" s="40">
        <f>SUM(Q10:Q59)</f>
        <v>525471</v>
      </c>
      <c r="R60" s="41">
        <f>Q60/Q62</f>
        <v>0.99820673802988136</v>
      </c>
      <c r="S60" s="40">
        <f>SUM(S10:S59)</f>
        <v>480013</v>
      </c>
      <c r="T60" s="41">
        <f>S60/S62</f>
        <v>0.99870380079727694</v>
      </c>
      <c r="U60" s="42">
        <f>Q60/S60-1</f>
        <v>9.4701601831617133E-2</v>
      </c>
      <c r="V60" s="53"/>
    </row>
    <row r="61" spans="2:22" ht="14.45" customHeight="1" thickBot="1" x14ac:dyDescent="0.3">
      <c r="B61" s="84" t="s">
        <v>12</v>
      </c>
      <c r="C61" s="85"/>
      <c r="D61" s="40">
        <f>D62-SUM(D10:D59)</f>
        <v>104</v>
      </c>
      <c r="E61" s="41">
        <f>D61/D62</f>
        <v>1.8598662326978791E-3</v>
      </c>
      <c r="F61" s="40">
        <f>F62-SUM(F10:F59)</f>
        <v>64</v>
      </c>
      <c r="G61" s="41">
        <f>F61/F62</f>
        <v>1.2137763617053557E-3</v>
      </c>
      <c r="H61" s="42">
        <f>D61/F61-1</f>
        <v>0.625</v>
      </c>
      <c r="I61" s="53"/>
      <c r="J61" s="40">
        <f>J62-SUM(J10:J59)</f>
        <v>102</v>
      </c>
      <c r="K61" s="41">
        <f>E61/J61-1</f>
        <v>-0.99998176601732647</v>
      </c>
      <c r="L61" s="40"/>
      <c r="O61" s="84" t="s">
        <v>12</v>
      </c>
      <c r="P61" s="85"/>
      <c r="Q61" s="40">
        <f>Q62-SUM(Q10:Q59)</f>
        <v>944</v>
      </c>
      <c r="R61" s="41">
        <f>Q61/Q62</f>
        <v>1.7932619701186325E-3</v>
      </c>
      <c r="S61" s="40">
        <f>S62-SUM(S10:S59)</f>
        <v>623</v>
      </c>
      <c r="T61" s="41">
        <f>S61/S62</f>
        <v>1.2961992027230587E-3</v>
      </c>
      <c r="U61" s="42">
        <f>Q61/S61-1</f>
        <v>0.51524879614767261</v>
      </c>
      <c r="V61" s="54"/>
    </row>
    <row r="62" spans="2:22" ht="14.45" customHeight="1" thickBot="1" x14ac:dyDescent="0.3">
      <c r="B62" s="86" t="s">
        <v>34</v>
      </c>
      <c r="C62" s="87"/>
      <c r="D62" s="43">
        <v>55918</v>
      </c>
      <c r="E62" s="44">
        <v>1</v>
      </c>
      <c r="F62" s="43">
        <v>52728</v>
      </c>
      <c r="G62" s="44">
        <v>1</v>
      </c>
      <c r="H62" s="45">
        <v>6.0499165528751231E-2</v>
      </c>
      <c r="I62" s="55"/>
      <c r="J62" s="43">
        <v>56354</v>
      </c>
      <c r="K62" s="45">
        <v>-7.7368066153246096E-3</v>
      </c>
      <c r="L62" s="43"/>
      <c r="N62" s="46"/>
      <c r="O62" s="86" t="s">
        <v>34</v>
      </c>
      <c r="P62" s="87"/>
      <c r="Q62" s="43">
        <v>526415</v>
      </c>
      <c r="R62" s="44">
        <v>1</v>
      </c>
      <c r="S62" s="43">
        <v>480636</v>
      </c>
      <c r="T62" s="44">
        <v>1</v>
      </c>
      <c r="U62" s="45">
        <v>9.5246714769597007E-2</v>
      </c>
      <c r="V62" s="55"/>
    </row>
    <row r="63" spans="2:22" ht="14.45" customHeight="1" x14ac:dyDescent="0.25">
      <c r="B63" s="47" t="s">
        <v>68</v>
      </c>
    </row>
    <row r="64" spans="2:22" x14ac:dyDescent="0.25">
      <c r="B64" s="48" t="s">
        <v>67</v>
      </c>
    </row>
    <row r="66" spans="2:22" x14ac:dyDescent="0.25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22" x14ac:dyDescent="0.25">
      <c r="B67" s="68" t="s">
        <v>186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N67" s="49"/>
      <c r="O67" s="68" t="s">
        <v>141</v>
      </c>
      <c r="P67" s="68"/>
      <c r="Q67" s="68"/>
      <c r="R67" s="68"/>
      <c r="S67" s="68"/>
      <c r="T67" s="68"/>
      <c r="U67" s="68"/>
      <c r="V67" s="68"/>
    </row>
    <row r="68" spans="2:22" ht="15.75" thickBot="1" x14ac:dyDescent="0.3">
      <c r="B68" s="98" t="s">
        <v>187</v>
      </c>
      <c r="C68" s="98"/>
      <c r="D68" s="98"/>
      <c r="E68" s="98"/>
      <c r="F68" s="98"/>
      <c r="G68" s="98"/>
      <c r="H68" s="98"/>
      <c r="I68" s="98"/>
      <c r="J68" s="98"/>
      <c r="K68" s="98"/>
      <c r="L68" s="98"/>
      <c r="N68" s="49"/>
      <c r="O68" s="101" t="s">
        <v>142</v>
      </c>
      <c r="P68" s="101"/>
      <c r="Q68" s="101"/>
      <c r="R68" s="101"/>
      <c r="S68" s="101"/>
      <c r="T68" s="101"/>
      <c r="U68" s="101"/>
      <c r="V68" s="101"/>
    </row>
    <row r="69" spans="2:22" x14ac:dyDescent="0.25">
      <c r="B69" s="70" t="s">
        <v>0</v>
      </c>
      <c r="C69" s="72" t="s">
        <v>1</v>
      </c>
      <c r="D69" s="74" t="s">
        <v>169</v>
      </c>
      <c r="E69" s="75"/>
      <c r="F69" s="75"/>
      <c r="G69" s="75"/>
      <c r="H69" s="75"/>
      <c r="I69" s="76"/>
      <c r="J69" s="74" t="s">
        <v>160</v>
      </c>
      <c r="K69" s="75"/>
      <c r="L69" s="76"/>
      <c r="O69" s="70" t="s">
        <v>0</v>
      </c>
      <c r="P69" s="72" t="s">
        <v>39</v>
      </c>
      <c r="Q69" s="74" t="s">
        <v>162</v>
      </c>
      <c r="R69" s="75"/>
      <c r="S69" s="75"/>
      <c r="T69" s="75"/>
      <c r="U69" s="75"/>
      <c r="V69" s="76"/>
    </row>
    <row r="70" spans="2:22" ht="15" customHeight="1" thickBot="1" x14ac:dyDescent="0.3">
      <c r="B70" s="71"/>
      <c r="C70" s="73"/>
      <c r="D70" s="77" t="s">
        <v>170</v>
      </c>
      <c r="E70" s="78"/>
      <c r="F70" s="78"/>
      <c r="G70" s="78"/>
      <c r="H70" s="78"/>
      <c r="I70" s="79"/>
      <c r="J70" s="77" t="s">
        <v>161</v>
      </c>
      <c r="K70" s="78"/>
      <c r="L70" s="79"/>
      <c r="O70" s="71"/>
      <c r="P70" s="73"/>
      <c r="Q70" s="77" t="s">
        <v>163</v>
      </c>
      <c r="R70" s="78"/>
      <c r="S70" s="78"/>
      <c r="T70" s="78"/>
      <c r="U70" s="78"/>
      <c r="V70" s="79"/>
    </row>
    <row r="71" spans="2:22" ht="15" customHeight="1" x14ac:dyDescent="0.25">
      <c r="B71" s="71"/>
      <c r="C71" s="73"/>
      <c r="D71" s="80">
        <v>2026</v>
      </c>
      <c r="E71" s="81"/>
      <c r="F71" s="80">
        <v>2025</v>
      </c>
      <c r="G71" s="81"/>
      <c r="H71" s="88" t="s">
        <v>5</v>
      </c>
      <c r="I71" s="88" t="s">
        <v>42</v>
      </c>
      <c r="J71" s="88">
        <v>2026</v>
      </c>
      <c r="K71" s="88" t="s">
        <v>171</v>
      </c>
      <c r="L71" s="90" t="s">
        <v>173</v>
      </c>
      <c r="O71" s="71"/>
      <c r="P71" s="73"/>
      <c r="Q71" s="80">
        <v>2026</v>
      </c>
      <c r="R71" s="81"/>
      <c r="S71" s="80">
        <v>2025</v>
      </c>
      <c r="T71" s="81"/>
      <c r="U71" s="88" t="s">
        <v>5</v>
      </c>
      <c r="V71" s="90" t="s">
        <v>63</v>
      </c>
    </row>
    <row r="72" spans="2:22" ht="15" customHeight="1" thickBot="1" x14ac:dyDescent="0.3">
      <c r="B72" s="92" t="s">
        <v>6</v>
      </c>
      <c r="C72" s="94" t="s">
        <v>7</v>
      </c>
      <c r="D72" s="82"/>
      <c r="E72" s="83"/>
      <c r="F72" s="82"/>
      <c r="G72" s="83"/>
      <c r="H72" s="89"/>
      <c r="I72" s="89"/>
      <c r="J72" s="89"/>
      <c r="K72" s="89"/>
      <c r="L72" s="91"/>
      <c r="O72" s="92" t="s">
        <v>6</v>
      </c>
      <c r="P72" s="94" t="s">
        <v>39</v>
      </c>
      <c r="Q72" s="82"/>
      <c r="R72" s="83"/>
      <c r="S72" s="82"/>
      <c r="T72" s="83"/>
      <c r="U72" s="89"/>
      <c r="V72" s="91"/>
    </row>
    <row r="73" spans="2:22" ht="15" customHeight="1" x14ac:dyDescent="0.25">
      <c r="B73" s="92"/>
      <c r="C73" s="94"/>
      <c r="D73" s="24" t="s">
        <v>8</v>
      </c>
      <c r="E73" s="25" t="s">
        <v>2</v>
      </c>
      <c r="F73" s="24" t="s">
        <v>8</v>
      </c>
      <c r="G73" s="25" t="s">
        <v>2</v>
      </c>
      <c r="H73" s="96" t="s">
        <v>9</v>
      </c>
      <c r="I73" s="96" t="s">
        <v>43</v>
      </c>
      <c r="J73" s="96" t="s">
        <v>8</v>
      </c>
      <c r="K73" s="96" t="s">
        <v>172</v>
      </c>
      <c r="L73" s="99" t="s">
        <v>174</v>
      </c>
      <c r="O73" s="92"/>
      <c r="P73" s="94"/>
      <c r="Q73" s="24" t="s">
        <v>8</v>
      </c>
      <c r="R73" s="25" t="s">
        <v>2</v>
      </c>
      <c r="S73" s="24" t="s">
        <v>8</v>
      </c>
      <c r="T73" s="25" t="s">
        <v>2</v>
      </c>
      <c r="U73" s="96" t="s">
        <v>9</v>
      </c>
      <c r="V73" s="99" t="s">
        <v>64</v>
      </c>
    </row>
    <row r="74" spans="2:22" ht="15" customHeight="1" thickBot="1" x14ac:dyDescent="0.3">
      <c r="B74" s="93"/>
      <c r="C74" s="95"/>
      <c r="D74" s="27" t="s">
        <v>10</v>
      </c>
      <c r="E74" s="28" t="s">
        <v>11</v>
      </c>
      <c r="F74" s="27" t="s">
        <v>10</v>
      </c>
      <c r="G74" s="28" t="s">
        <v>11</v>
      </c>
      <c r="H74" s="97"/>
      <c r="I74" s="97"/>
      <c r="J74" s="97" t="s">
        <v>10</v>
      </c>
      <c r="K74" s="97"/>
      <c r="L74" s="100"/>
      <c r="O74" s="93"/>
      <c r="P74" s="95"/>
      <c r="Q74" s="27" t="s">
        <v>10</v>
      </c>
      <c r="R74" s="28" t="s">
        <v>11</v>
      </c>
      <c r="S74" s="27" t="s">
        <v>10</v>
      </c>
      <c r="T74" s="28" t="s">
        <v>11</v>
      </c>
      <c r="U74" s="97"/>
      <c r="V74" s="100"/>
    </row>
    <row r="75" spans="2:22" ht="15.75" thickBot="1" x14ac:dyDescent="0.3">
      <c r="B75" s="30">
        <v>1</v>
      </c>
      <c r="C75" s="31" t="s">
        <v>35</v>
      </c>
      <c r="D75" s="32">
        <v>2155</v>
      </c>
      <c r="E75" s="33">
        <v>3.8538574340999318E-2</v>
      </c>
      <c r="F75" s="32">
        <v>1952</v>
      </c>
      <c r="G75" s="33">
        <v>3.7020179032013351E-2</v>
      </c>
      <c r="H75" s="34">
        <v>0.10399590163934436</v>
      </c>
      <c r="I75" s="51">
        <v>0</v>
      </c>
      <c r="J75" s="32">
        <v>1814</v>
      </c>
      <c r="K75" s="34">
        <v>0.1879823594266814</v>
      </c>
      <c r="L75" s="51">
        <v>1</v>
      </c>
      <c r="O75" s="30">
        <v>1</v>
      </c>
      <c r="P75" s="31" t="s">
        <v>45</v>
      </c>
      <c r="Q75" s="32">
        <v>20050</v>
      </c>
      <c r="R75" s="33">
        <v>3.8087820445845959E-2</v>
      </c>
      <c r="S75" s="32">
        <v>19876</v>
      </c>
      <c r="T75" s="33">
        <v>4.135353989297514E-2</v>
      </c>
      <c r="U75" s="34">
        <v>8.7542765143893142E-3</v>
      </c>
      <c r="V75" s="51">
        <v>0</v>
      </c>
    </row>
    <row r="76" spans="2:22" ht="15" customHeight="1" thickBot="1" x14ac:dyDescent="0.3">
      <c r="B76" s="35">
        <v>2</v>
      </c>
      <c r="C76" s="36" t="s">
        <v>38</v>
      </c>
      <c r="D76" s="37">
        <v>1788</v>
      </c>
      <c r="E76" s="38">
        <v>3.1975392539075075E-2</v>
      </c>
      <c r="F76" s="37">
        <v>1359</v>
      </c>
      <c r="G76" s="38">
        <v>2.5773782430587165E-2</v>
      </c>
      <c r="H76" s="39">
        <v>0.31567328918322302</v>
      </c>
      <c r="I76" s="52">
        <v>1</v>
      </c>
      <c r="J76" s="37">
        <v>1549</v>
      </c>
      <c r="K76" s="39">
        <v>0.15429309231762423</v>
      </c>
      <c r="L76" s="52">
        <v>1</v>
      </c>
      <c r="O76" s="35">
        <v>2</v>
      </c>
      <c r="P76" s="36" t="s">
        <v>35</v>
      </c>
      <c r="Q76" s="37">
        <v>18231</v>
      </c>
      <c r="R76" s="38">
        <v>3.4632371797916089E-2</v>
      </c>
      <c r="S76" s="37">
        <v>16733</v>
      </c>
      <c r="T76" s="38">
        <v>3.481428773541724E-2</v>
      </c>
      <c r="U76" s="39">
        <v>8.9523695691149152E-2</v>
      </c>
      <c r="V76" s="52">
        <v>0</v>
      </c>
    </row>
    <row r="77" spans="2:22" ht="15" customHeight="1" thickBot="1" x14ac:dyDescent="0.3">
      <c r="B77" s="30">
        <v>3</v>
      </c>
      <c r="C77" s="31" t="s">
        <v>70</v>
      </c>
      <c r="D77" s="32">
        <v>1765</v>
      </c>
      <c r="E77" s="33">
        <v>3.1564075968382274E-2</v>
      </c>
      <c r="F77" s="32">
        <v>1188</v>
      </c>
      <c r="G77" s="33">
        <v>2.2530723714155668E-2</v>
      </c>
      <c r="H77" s="34">
        <v>0.48569023569023573</v>
      </c>
      <c r="I77" s="51">
        <v>1</v>
      </c>
      <c r="J77" s="32">
        <v>1033</v>
      </c>
      <c r="K77" s="34">
        <v>0.70861568247821882</v>
      </c>
      <c r="L77" s="51">
        <v>2</v>
      </c>
      <c r="O77" s="30">
        <v>3</v>
      </c>
      <c r="P77" s="31" t="s">
        <v>38</v>
      </c>
      <c r="Q77" s="32">
        <v>14147</v>
      </c>
      <c r="R77" s="33">
        <v>2.6874234206852008E-2</v>
      </c>
      <c r="S77" s="32">
        <v>11740</v>
      </c>
      <c r="T77" s="33">
        <v>2.4425968924508358E-2</v>
      </c>
      <c r="U77" s="34">
        <v>0.20502555366269171</v>
      </c>
      <c r="V77" s="51">
        <v>1</v>
      </c>
    </row>
    <row r="78" spans="2:22" ht="15.75" thickBot="1" x14ac:dyDescent="0.3">
      <c r="B78" s="35">
        <v>4</v>
      </c>
      <c r="C78" s="36" t="s">
        <v>45</v>
      </c>
      <c r="D78" s="37">
        <v>1752</v>
      </c>
      <c r="E78" s="38">
        <v>3.1331592689295036E-2</v>
      </c>
      <c r="F78" s="37">
        <v>1832</v>
      </c>
      <c r="G78" s="38">
        <v>3.4744348353815811E-2</v>
      </c>
      <c r="H78" s="39">
        <v>-4.3668122270742349E-2</v>
      </c>
      <c r="I78" s="52">
        <v>-2</v>
      </c>
      <c r="J78" s="37">
        <v>2145</v>
      </c>
      <c r="K78" s="39">
        <v>-0.18321678321678325</v>
      </c>
      <c r="L78" s="52">
        <v>-3</v>
      </c>
      <c r="O78" s="35">
        <v>4</v>
      </c>
      <c r="P78" s="36" t="s">
        <v>70</v>
      </c>
      <c r="Q78" s="37">
        <v>11913</v>
      </c>
      <c r="R78" s="38">
        <v>2.2630434163160244E-2</v>
      </c>
      <c r="S78" s="37">
        <v>10933</v>
      </c>
      <c r="T78" s="38">
        <v>2.2746943633019583E-2</v>
      </c>
      <c r="U78" s="39">
        <v>8.9636879173145445E-2</v>
      </c>
      <c r="V78" s="52">
        <v>1</v>
      </c>
    </row>
    <row r="79" spans="2:22" ht="15" customHeight="1" thickBot="1" x14ac:dyDescent="0.3">
      <c r="B79" s="30">
        <v>5</v>
      </c>
      <c r="C79" s="31" t="s">
        <v>46</v>
      </c>
      <c r="D79" s="32">
        <v>1104</v>
      </c>
      <c r="E79" s="33">
        <v>1.974319539325441E-2</v>
      </c>
      <c r="F79" s="32">
        <v>946</v>
      </c>
      <c r="G79" s="33">
        <v>1.7941131846457289E-2</v>
      </c>
      <c r="H79" s="34">
        <v>0.16701902748414366</v>
      </c>
      <c r="I79" s="51">
        <v>3</v>
      </c>
      <c r="J79" s="32">
        <v>1037</v>
      </c>
      <c r="K79" s="34">
        <v>6.4609450337512087E-2</v>
      </c>
      <c r="L79" s="51">
        <v>-1</v>
      </c>
      <c r="O79" s="30">
        <v>5</v>
      </c>
      <c r="P79" s="31" t="s">
        <v>46</v>
      </c>
      <c r="Q79" s="32">
        <v>10924</v>
      </c>
      <c r="R79" s="33">
        <v>2.0751688306754178E-2</v>
      </c>
      <c r="S79" s="32">
        <v>9717</v>
      </c>
      <c r="T79" s="33">
        <v>2.0216962524654832E-2</v>
      </c>
      <c r="U79" s="34">
        <v>0.12421529278583932</v>
      </c>
      <c r="V79" s="51">
        <v>1</v>
      </c>
    </row>
    <row r="80" spans="2:22" ht="15.75" thickBot="1" x14ac:dyDescent="0.3">
      <c r="B80" s="35">
        <v>6</v>
      </c>
      <c r="C80" s="36" t="s">
        <v>54</v>
      </c>
      <c r="D80" s="37">
        <v>1018</v>
      </c>
      <c r="E80" s="38">
        <v>1.8205229085446546E-2</v>
      </c>
      <c r="F80" s="37">
        <v>1020</v>
      </c>
      <c r="G80" s="38">
        <v>1.9344560764679108E-2</v>
      </c>
      <c r="H80" s="39">
        <v>-1.9607843137254832E-3</v>
      </c>
      <c r="I80" s="52">
        <v>1</v>
      </c>
      <c r="J80" s="37">
        <v>979</v>
      </c>
      <c r="K80" s="39">
        <v>3.9836567926455624E-2</v>
      </c>
      <c r="L80" s="52">
        <v>1</v>
      </c>
      <c r="O80" s="35">
        <v>6</v>
      </c>
      <c r="P80" s="36" t="s">
        <v>54</v>
      </c>
      <c r="Q80" s="37">
        <v>10605</v>
      </c>
      <c r="R80" s="38">
        <v>2.0145702535072137E-2</v>
      </c>
      <c r="S80" s="37">
        <v>11993</v>
      </c>
      <c r="T80" s="38">
        <v>2.4952354796561223E-2</v>
      </c>
      <c r="U80" s="39">
        <v>-0.11573417827065791</v>
      </c>
      <c r="V80" s="52">
        <v>-3</v>
      </c>
    </row>
    <row r="81" spans="2:22" ht="15.75" thickBot="1" x14ac:dyDescent="0.3">
      <c r="B81" s="30">
        <v>7</v>
      </c>
      <c r="C81" s="31" t="s">
        <v>36</v>
      </c>
      <c r="D81" s="32">
        <v>988</v>
      </c>
      <c r="E81" s="33">
        <v>1.7668729210629851E-2</v>
      </c>
      <c r="F81" s="32">
        <v>622</v>
      </c>
      <c r="G81" s="33">
        <v>1.1796389015323927E-2</v>
      </c>
      <c r="H81" s="34">
        <v>0.58842443729903526</v>
      </c>
      <c r="I81" s="51">
        <v>14</v>
      </c>
      <c r="J81" s="32">
        <v>842</v>
      </c>
      <c r="K81" s="34">
        <v>0.17339667458432295</v>
      </c>
      <c r="L81" s="51">
        <v>4</v>
      </c>
      <c r="O81" s="30">
        <v>7</v>
      </c>
      <c r="P81" s="31" t="s">
        <v>37</v>
      </c>
      <c r="Q81" s="32">
        <v>8848</v>
      </c>
      <c r="R81" s="33">
        <v>1.6808031686027184E-2</v>
      </c>
      <c r="S81" s="32">
        <v>8960</v>
      </c>
      <c r="T81" s="33">
        <v>1.8641966061634999E-2</v>
      </c>
      <c r="U81" s="34">
        <v>-1.2499999999999956E-2</v>
      </c>
      <c r="V81" s="51">
        <v>0</v>
      </c>
    </row>
    <row r="82" spans="2:22" ht="15.75" thickBot="1" x14ac:dyDescent="0.3">
      <c r="B82" s="35">
        <v>10</v>
      </c>
      <c r="C82" s="36" t="s">
        <v>65</v>
      </c>
      <c r="D82" s="37">
        <v>971</v>
      </c>
      <c r="E82" s="38">
        <v>1.7364712614900388E-2</v>
      </c>
      <c r="F82" s="37">
        <v>941</v>
      </c>
      <c r="G82" s="38">
        <v>1.7846305568199061E-2</v>
      </c>
      <c r="H82" s="39">
        <v>3.1880977683315548E-2</v>
      </c>
      <c r="I82" s="52">
        <v>1</v>
      </c>
      <c r="J82" s="37">
        <v>832</v>
      </c>
      <c r="K82" s="39">
        <v>0.16706730769230771</v>
      </c>
      <c r="L82" s="52">
        <v>4</v>
      </c>
      <c r="O82" s="35">
        <v>8</v>
      </c>
      <c r="P82" s="36" t="s">
        <v>65</v>
      </c>
      <c r="Q82" s="37">
        <v>7924</v>
      </c>
      <c r="R82" s="38">
        <v>1.5052762554258522E-2</v>
      </c>
      <c r="S82" s="37">
        <v>8235</v>
      </c>
      <c r="T82" s="38">
        <v>1.7133548048835292E-2</v>
      </c>
      <c r="U82" s="39">
        <v>-3.776563448694592E-2</v>
      </c>
      <c r="V82" s="52">
        <v>0</v>
      </c>
    </row>
    <row r="83" spans="2:22" ht="15.75" thickBot="1" x14ac:dyDescent="0.3">
      <c r="B83" s="30">
        <v>9</v>
      </c>
      <c r="C83" s="31" t="s">
        <v>168</v>
      </c>
      <c r="D83" s="32">
        <v>953</v>
      </c>
      <c r="E83" s="33">
        <v>1.7042812690010373E-2</v>
      </c>
      <c r="F83" s="32">
        <v>1076</v>
      </c>
      <c r="G83" s="33">
        <v>2.0406615081171295E-2</v>
      </c>
      <c r="H83" s="34">
        <v>-0.11431226765799252</v>
      </c>
      <c r="I83" s="51">
        <v>-4</v>
      </c>
      <c r="J83" s="32">
        <v>803</v>
      </c>
      <c r="K83" s="34">
        <v>0.1867995018679951</v>
      </c>
      <c r="L83" s="51">
        <v>5</v>
      </c>
      <c r="O83" s="30">
        <v>9</v>
      </c>
      <c r="P83" s="31" t="s">
        <v>36</v>
      </c>
      <c r="Q83" s="32">
        <v>7821</v>
      </c>
      <c r="R83" s="33">
        <v>1.4857099436756172E-2</v>
      </c>
      <c r="S83" s="32">
        <v>6993</v>
      </c>
      <c r="T83" s="33">
        <v>1.4549471949666692E-2</v>
      </c>
      <c r="U83" s="34">
        <v>0.11840411840411846</v>
      </c>
      <c r="V83" s="51">
        <v>1</v>
      </c>
    </row>
    <row r="84" spans="2:22" ht="15.75" thickBot="1" x14ac:dyDescent="0.3">
      <c r="B84" s="35">
        <v>10</v>
      </c>
      <c r="C84" s="36" t="s">
        <v>94</v>
      </c>
      <c r="D84" s="37">
        <v>822</v>
      </c>
      <c r="E84" s="38">
        <v>1.4700096569977467E-2</v>
      </c>
      <c r="F84" s="37">
        <v>562</v>
      </c>
      <c r="G84" s="38">
        <v>1.0658473676225156E-2</v>
      </c>
      <c r="H84" s="39">
        <v>0.46263345195729544</v>
      </c>
      <c r="I84" s="52">
        <v>13</v>
      </c>
      <c r="J84" s="37">
        <v>810</v>
      </c>
      <c r="K84" s="39">
        <v>1.4814814814814836E-2</v>
      </c>
      <c r="L84" s="52">
        <v>3</v>
      </c>
      <c r="O84" s="35">
        <v>10</v>
      </c>
      <c r="P84" s="36" t="s">
        <v>72</v>
      </c>
      <c r="Q84" s="37">
        <v>7717</v>
      </c>
      <c r="R84" s="38">
        <v>1.4659536677336322E-2</v>
      </c>
      <c r="S84" s="37">
        <v>6622</v>
      </c>
      <c r="T84" s="38">
        <v>1.3777578042427118E-2</v>
      </c>
      <c r="U84" s="39">
        <v>0.1653578979160375</v>
      </c>
      <c r="V84" s="52">
        <v>1</v>
      </c>
    </row>
    <row r="85" spans="2:22" ht="15.75" thickBot="1" x14ac:dyDescent="0.3">
      <c r="B85" s="30">
        <v>11</v>
      </c>
      <c r="C85" s="31" t="s">
        <v>61</v>
      </c>
      <c r="D85" s="32">
        <v>798</v>
      </c>
      <c r="E85" s="33">
        <v>1.4270896670124111E-2</v>
      </c>
      <c r="F85" s="32">
        <v>707</v>
      </c>
      <c r="G85" s="33">
        <v>1.3408435745713852E-2</v>
      </c>
      <c r="H85" s="34">
        <v>0.12871287128712861</v>
      </c>
      <c r="I85" s="51">
        <v>6</v>
      </c>
      <c r="J85" s="32">
        <v>753</v>
      </c>
      <c r="K85" s="34">
        <v>5.9760956175298752E-2</v>
      </c>
      <c r="L85" s="51">
        <v>5</v>
      </c>
      <c r="O85" s="30">
        <v>11</v>
      </c>
      <c r="P85" s="31" t="s">
        <v>87</v>
      </c>
      <c r="Q85" s="32">
        <v>7357</v>
      </c>
      <c r="R85" s="33">
        <v>1.3975665587036843E-2</v>
      </c>
      <c r="S85" s="32">
        <v>6401</v>
      </c>
      <c r="T85" s="33">
        <v>1.3317770620594379E-2</v>
      </c>
      <c r="U85" s="34">
        <v>0.14935166380253095</v>
      </c>
      <c r="V85" s="51">
        <v>1</v>
      </c>
    </row>
    <row r="86" spans="2:22" ht="15.75" thickBot="1" x14ac:dyDescent="0.3">
      <c r="B86" s="35">
        <v>12</v>
      </c>
      <c r="C86" s="36" t="s">
        <v>37</v>
      </c>
      <c r="D86" s="37">
        <v>774</v>
      </c>
      <c r="E86" s="38">
        <v>1.3841696770270754E-2</v>
      </c>
      <c r="F86" s="37">
        <v>880</v>
      </c>
      <c r="G86" s="38">
        <v>1.6689424973448642E-2</v>
      </c>
      <c r="H86" s="39">
        <v>-0.12045454545454548</v>
      </c>
      <c r="I86" s="52">
        <v>-2</v>
      </c>
      <c r="J86" s="37">
        <v>897</v>
      </c>
      <c r="K86" s="39">
        <v>-0.13712374581939801</v>
      </c>
      <c r="L86" s="52">
        <v>-2</v>
      </c>
      <c r="O86" s="35">
        <v>12</v>
      </c>
      <c r="P86" s="36" t="s">
        <v>61</v>
      </c>
      <c r="Q86" s="37">
        <v>6848</v>
      </c>
      <c r="R86" s="38">
        <v>1.3008747851030081E-2</v>
      </c>
      <c r="S86" s="37">
        <v>6293</v>
      </c>
      <c r="T86" s="38">
        <v>1.3093068351101458E-2</v>
      </c>
      <c r="U86" s="39">
        <v>8.8193230573653247E-2</v>
      </c>
      <c r="V86" s="52">
        <v>1</v>
      </c>
    </row>
    <row r="87" spans="2:22" ht="15.75" thickBot="1" x14ac:dyDescent="0.3">
      <c r="B87" s="30">
        <v>13</v>
      </c>
      <c r="C87" s="31" t="s">
        <v>155</v>
      </c>
      <c r="D87" s="32">
        <v>761</v>
      </c>
      <c r="E87" s="33">
        <v>1.3609213491183519E-2</v>
      </c>
      <c r="F87" s="32">
        <v>460</v>
      </c>
      <c r="G87" s="33">
        <v>8.7240175997572444E-3</v>
      </c>
      <c r="H87" s="34">
        <v>0.65434782608695663</v>
      </c>
      <c r="I87" s="51">
        <v>16</v>
      </c>
      <c r="J87" s="32">
        <v>621</v>
      </c>
      <c r="K87" s="34">
        <v>0.2254428341384862</v>
      </c>
      <c r="L87" s="51">
        <v>12</v>
      </c>
      <c r="O87" s="30">
        <v>13</v>
      </c>
      <c r="P87" s="31" t="s">
        <v>94</v>
      </c>
      <c r="Q87" s="32">
        <v>6640</v>
      </c>
      <c r="R87" s="33">
        <v>1.2613622332190383E-2</v>
      </c>
      <c r="S87" s="32">
        <v>5317</v>
      </c>
      <c r="T87" s="33">
        <v>1.1062425619387644E-2</v>
      </c>
      <c r="U87" s="34">
        <v>0.24882452510814379</v>
      </c>
      <c r="V87" s="51">
        <v>9</v>
      </c>
    </row>
    <row r="88" spans="2:22" ht="15.75" thickBot="1" x14ac:dyDescent="0.3">
      <c r="B88" s="35">
        <v>14</v>
      </c>
      <c r="C88" s="36" t="s">
        <v>96</v>
      </c>
      <c r="D88" s="37">
        <v>741</v>
      </c>
      <c r="E88" s="38">
        <v>1.3251546907972388E-2</v>
      </c>
      <c r="F88" s="37">
        <v>417</v>
      </c>
      <c r="G88" s="38">
        <v>7.908511606736458E-3</v>
      </c>
      <c r="H88" s="39">
        <v>0.7769784172661871</v>
      </c>
      <c r="I88" s="52">
        <v>20</v>
      </c>
      <c r="J88" s="37">
        <v>978</v>
      </c>
      <c r="K88" s="39">
        <v>-0.24233128834355833</v>
      </c>
      <c r="L88" s="52">
        <v>-6</v>
      </c>
      <c r="O88" s="35">
        <v>14</v>
      </c>
      <c r="P88" s="36" t="s">
        <v>96</v>
      </c>
      <c r="Q88" s="37">
        <v>6631</v>
      </c>
      <c r="R88" s="38">
        <v>1.2596525554932896E-2</v>
      </c>
      <c r="S88" s="37">
        <v>4069</v>
      </c>
      <c r="T88" s="38">
        <v>8.4658660608027698E-3</v>
      </c>
      <c r="U88" s="39">
        <v>0.62963873187515351</v>
      </c>
      <c r="V88" s="52">
        <v>21</v>
      </c>
    </row>
    <row r="89" spans="2:22" ht="15.75" thickBot="1" x14ac:dyDescent="0.3">
      <c r="B89" s="30">
        <v>15</v>
      </c>
      <c r="C89" s="31" t="s">
        <v>41</v>
      </c>
      <c r="D89" s="32">
        <v>686</v>
      </c>
      <c r="E89" s="33">
        <v>1.2267963804141779E-2</v>
      </c>
      <c r="F89" s="32">
        <v>735</v>
      </c>
      <c r="G89" s="33">
        <v>1.3939462903959945E-2</v>
      </c>
      <c r="H89" s="34">
        <v>-6.6666666666666652E-2</v>
      </c>
      <c r="I89" s="51">
        <v>-2</v>
      </c>
      <c r="J89" s="32">
        <v>629</v>
      </c>
      <c r="K89" s="34">
        <v>9.0620031796502465E-2</v>
      </c>
      <c r="L89" s="51">
        <v>9</v>
      </c>
      <c r="O89" s="30">
        <v>15</v>
      </c>
      <c r="P89" s="31" t="s">
        <v>79</v>
      </c>
      <c r="Q89" s="32">
        <v>6630</v>
      </c>
      <c r="R89" s="33">
        <v>1.2594625913015396E-2</v>
      </c>
      <c r="S89" s="32">
        <v>5920</v>
      </c>
      <c r="T89" s="33">
        <v>1.2317013290723126E-2</v>
      </c>
      <c r="U89" s="34">
        <v>0.11993243243243246</v>
      </c>
      <c r="V89" s="51">
        <v>1</v>
      </c>
    </row>
    <row r="90" spans="2:22" ht="15.75" thickBot="1" x14ac:dyDescent="0.3">
      <c r="B90" s="35">
        <v>16</v>
      </c>
      <c r="C90" s="36" t="s">
        <v>153</v>
      </c>
      <c r="D90" s="37">
        <v>684</v>
      </c>
      <c r="E90" s="38">
        <v>1.2232197145820667E-2</v>
      </c>
      <c r="F90" s="37">
        <v>789</v>
      </c>
      <c r="G90" s="38">
        <v>1.496358670914884E-2</v>
      </c>
      <c r="H90" s="39">
        <v>-0.13307984790874527</v>
      </c>
      <c r="I90" s="52">
        <v>-4</v>
      </c>
      <c r="J90" s="37">
        <v>732</v>
      </c>
      <c r="K90" s="39">
        <v>-6.557377049180324E-2</v>
      </c>
      <c r="L90" s="52">
        <v>2</v>
      </c>
      <c r="O90" s="35">
        <v>16</v>
      </c>
      <c r="P90" s="36" t="s">
        <v>41</v>
      </c>
      <c r="Q90" s="37">
        <v>6540</v>
      </c>
      <c r="R90" s="38">
        <v>1.2423658140440526E-2</v>
      </c>
      <c r="S90" s="37">
        <v>6252</v>
      </c>
      <c r="T90" s="38">
        <v>1.3007764711756922E-2</v>
      </c>
      <c r="U90" s="39">
        <v>4.606525911708248E-2</v>
      </c>
      <c r="V90" s="52">
        <v>-2</v>
      </c>
    </row>
    <row r="91" spans="2:22" ht="15.75" thickBot="1" x14ac:dyDescent="0.3">
      <c r="B91" s="30">
        <v>17</v>
      </c>
      <c r="C91" s="31" t="s">
        <v>83</v>
      </c>
      <c r="D91" s="32">
        <v>680</v>
      </c>
      <c r="E91" s="33">
        <v>1.216066382917844E-2</v>
      </c>
      <c r="F91" s="32">
        <v>792</v>
      </c>
      <c r="G91" s="33">
        <v>1.5020482476103778E-2</v>
      </c>
      <c r="H91" s="34">
        <v>-0.14141414141414144</v>
      </c>
      <c r="I91" s="51">
        <v>-6</v>
      </c>
      <c r="J91" s="32">
        <v>732</v>
      </c>
      <c r="K91" s="34">
        <v>-7.1038251366120186E-2</v>
      </c>
      <c r="L91" s="51">
        <v>1</v>
      </c>
      <c r="O91" s="30">
        <v>17</v>
      </c>
      <c r="P91" s="31" t="s">
        <v>83</v>
      </c>
      <c r="Q91" s="32">
        <v>6479</v>
      </c>
      <c r="R91" s="33">
        <v>1.2307779983473115E-2</v>
      </c>
      <c r="S91" s="32">
        <v>5673</v>
      </c>
      <c r="T91" s="33">
        <v>1.1803110878086536E-2</v>
      </c>
      <c r="U91" s="34">
        <v>0.14207650273224037</v>
      </c>
      <c r="V91" s="51">
        <v>0</v>
      </c>
    </row>
    <row r="92" spans="2:22" ht="15.75" thickBot="1" x14ac:dyDescent="0.3">
      <c r="B92" s="35">
        <v>18</v>
      </c>
      <c r="C92" s="36" t="s">
        <v>86</v>
      </c>
      <c r="D92" s="37">
        <v>632</v>
      </c>
      <c r="E92" s="38">
        <v>1.1302264029471727E-2</v>
      </c>
      <c r="F92" s="37">
        <v>500</v>
      </c>
      <c r="G92" s="38">
        <v>9.4826278258230926E-3</v>
      </c>
      <c r="H92" s="39">
        <v>0.26400000000000001</v>
      </c>
      <c r="I92" s="52">
        <v>7</v>
      </c>
      <c r="J92" s="37">
        <v>909</v>
      </c>
      <c r="K92" s="39">
        <v>-0.30473047304730472</v>
      </c>
      <c r="L92" s="52">
        <v>-9</v>
      </c>
      <c r="O92" s="35">
        <v>18</v>
      </c>
      <c r="P92" s="36" t="s">
        <v>124</v>
      </c>
      <c r="Q92" s="37">
        <v>6478</v>
      </c>
      <c r="R92" s="38">
        <v>1.2305880341555617E-2</v>
      </c>
      <c r="S92" s="37">
        <v>5563</v>
      </c>
      <c r="T92" s="38">
        <v>1.1574247455454855E-2</v>
      </c>
      <c r="U92" s="39">
        <v>0.16447959733956496</v>
      </c>
      <c r="V92" s="52">
        <v>0</v>
      </c>
    </row>
    <row r="93" spans="2:22" ht="15.75" thickBot="1" x14ac:dyDescent="0.3">
      <c r="B93" s="30"/>
      <c r="C93" s="31" t="s">
        <v>87</v>
      </c>
      <c r="D93" s="32">
        <v>607</v>
      </c>
      <c r="E93" s="33">
        <v>1.0855180800457814E-2</v>
      </c>
      <c r="F93" s="32">
        <v>1030</v>
      </c>
      <c r="G93" s="33">
        <v>1.9534213321195568E-2</v>
      </c>
      <c r="H93" s="34">
        <v>-0.41067961165048539</v>
      </c>
      <c r="I93" s="51">
        <v>-13</v>
      </c>
      <c r="J93" s="32">
        <v>1031</v>
      </c>
      <c r="K93" s="34">
        <v>-0.41125121241513096</v>
      </c>
      <c r="L93" s="51">
        <v>-13</v>
      </c>
      <c r="O93" s="30">
        <v>19</v>
      </c>
      <c r="P93" s="31" t="s">
        <v>152</v>
      </c>
      <c r="Q93" s="32">
        <v>5830</v>
      </c>
      <c r="R93" s="33">
        <v>1.1074912379016555E-2</v>
      </c>
      <c r="S93" s="32">
        <v>4481</v>
      </c>
      <c r="T93" s="33">
        <v>9.3230636073868799E-3</v>
      </c>
      <c r="U93" s="34">
        <v>0.30104887301941541</v>
      </c>
      <c r="V93" s="51">
        <v>10</v>
      </c>
    </row>
    <row r="94" spans="2:22" ht="15.75" thickBot="1" x14ac:dyDescent="0.3">
      <c r="B94" s="35">
        <v>20</v>
      </c>
      <c r="C94" s="36" t="s">
        <v>124</v>
      </c>
      <c r="D94" s="37">
        <v>605</v>
      </c>
      <c r="E94" s="38">
        <v>1.0819414142136699E-2</v>
      </c>
      <c r="F94" s="37">
        <v>729</v>
      </c>
      <c r="G94" s="38">
        <v>1.3825671370050068E-2</v>
      </c>
      <c r="H94" s="39">
        <v>-0.17009602194787377</v>
      </c>
      <c r="I94" s="52">
        <v>-6</v>
      </c>
      <c r="J94" s="37">
        <v>613</v>
      </c>
      <c r="K94" s="39">
        <v>-1.3050570962479635E-2</v>
      </c>
      <c r="L94" s="52">
        <v>6</v>
      </c>
      <c r="O94" s="35">
        <v>20</v>
      </c>
      <c r="P94" s="36" t="s">
        <v>155</v>
      </c>
      <c r="Q94" s="37">
        <v>5755</v>
      </c>
      <c r="R94" s="38">
        <v>1.0932439235204164E-2</v>
      </c>
      <c r="S94" s="37">
        <v>5412</v>
      </c>
      <c r="T94" s="38">
        <v>1.1260080393478641E-2</v>
      </c>
      <c r="U94" s="39">
        <v>6.3377679231337858E-2</v>
      </c>
      <c r="V94" s="52">
        <v>1</v>
      </c>
    </row>
    <row r="95" spans="2:22" ht="15.75" thickBot="1" x14ac:dyDescent="0.3">
      <c r="B95" s="84" t="s">
        <v>40</v>
      </c>
      <c r="C95" s="85"/>
      <c r="D95" s="40">
        <f>SUM(D75:D94)</f>
        <v>20284</v>
      </c>
      <c r="E95" s="41">
        <f>D95/D97</f>
        <v>0.36274544869272862</v>
      </c>
      <c r="F95" s="40">
        <f>SUM(F75:F94)</f>
        <v>18537</v>
      </c>
      <c r="G95" s="41">
        <f>F95/F97</f>
        <v>0.35155894401456533</v>
      </c>
      <c r="H95" s="42">
        <f>D95/F95-1</f>
        <v>9.4243944543345837E-2</v>
      </c>
      <c r="I95" s="53"/>
      <c r="J95" s="40">
        <f>SUM(J75:J94)</f>
        <v>19739</v>
      </c>
      <c r="K95" s="41">
        <f>E95/J95-1</f>
        <v>-0.99998162290649517</v>
      </c>
      <c r="L95" s="40"/>
      <c r="O95" s="84" t="s">
        <v>40</v>
      </c>
      <c r="P95" s="85"/>
      <c r="Q95" s="40">
        <f>SUM(Q75:Q94)</f>
        <v>183368</v>
      </c>
      <c r="R95" s="41">
        <f>Q95/Q97</f>
        <v>0.3483335391278744</v>
      </c>
      <c r="S95" s="40">
        <f>SUM(S75:S94)</f>
        <v>167183</v>
      </c>
      <c r="T95" s="41">
        <f>S95/S97</f>
        <v>0.34783703259847371</v>
      </c>
      <c r="U95" s="42">
        <f>Q95/S95-1</f>
        <v>9.6810082364833683E-2</v>
      </c>
      <c r="V95" s="53"/>
    </row>
    <row r="96" spans="2:22" ht="15.75" thickBot="1" x14ac:dyDescent="0.3">
      <c r="B96" s="84" t="s">
        <v>12</v>
      </c>
      <c r="C96" s="85"/>
      <c r="D96" s="40">
        <f>D97-SUM(D75:D94)</f>
        <v>35634</v>
      </c>
      <c r="E96" s="41">
        <f>D96/D97</f>
        <v>0.63725455130727138</v>
      </c>
      <c r="F96" s="40">
        <f>F97-SUM(F75:F94)</f>
        <v>34191</v>
      </c>
      <c r="G96" s="41">
        <f>F96/F97</f>
        <v>0.64844105598543467</v>
      </c>
      <c r="H96" s="42">
        <f>D96/F96-1</f>
        <v>4.2204088795297023E-2</v>
      </c>
      <c r="I96" s="53"/>
      <c r="J96" s="40">
        <f>J97-SUM(J75:J94)</f>
        <v>36615</v>
      </c>
      <c r="K96" s="41">
        <f>E96/J96-1</f>
        <v>-0.99998259580632776</v>
      </c>
      <c r="L96" s="40"/>
      <c r="O96" s="84" t="s">
        <v>12</v>
      </c>
      <c r="P96" s="85"/>
      <c r="Q96" s="40">
        <f>Q97-SUM(Q75:Q94)</f>
        <v>343047</v>
      </c>
      <c r="R96" s="41">
        <f>Q96/Q97</f>
        <v>0.65166646087212565</v>
      </c>
      <c r="S96" s="40">
        <f>S97-SUM(S75:S94)</f>
        <v>313453</v>
      </c>
      <c r="T96" s="41">
        <f>S96/S97</f>
        <v>0.65216296740152635</v>
      </c>
      <c r="U96" s="42">
        <f>Q96/S96-1</f>
        <v>9.4412878485769847E-2</v>
      </c>
      <c r="V96" s="54"/>
    </row>
    <row r="97" spans="2:22" ht="15.75" thickBot="1" x14ac:dyDescent="0.3">
      <c r="B97" s="86" t="s">
        <v>34</v>
      </c>
      <c r="C97" s="87"/>
      <c r="D97" s="43">
        <v>55918</v>
      </c>
      <c r="E97" s="44">
        <v>1</v>
      </c>
      <c r="F97" s="43">
        <v>52728</v>
      </c>
      <c r="G97" s="44">
        <v>1</v>
      </c>
      <c r="H97" s="45">
        <v>6.0499165528751231E-2</v>
      </c>
      <c r="I97" s="55"/>
      <c r="J97" s="43">
        <v>56354</v>
      </c>
      <c r="K97" s="45">
        <v>-7.7368066153246096E-3</v>
      </c>
      <c r="L97" s="43"/>
      <c r="N97" s="46"/>
      <c r="O97" s="86" t="s">
        <v>34</v>
      </c>
      <c r="P97" s="87"/>
      <c r="Q97" s="43">
        <v>526415</v>
      </c>
      <c r="R97" s="44">
        <v>1</v>
      </c>
      <c r="S97" s="43">
        <v>480636</v>
      </c>
      <c r="T97" s="44">
        <v>1</v>
      </c>
      <c r="U97" s="45">
        <v>9.5246714769597007E-2</v>
      </c>
      <c r="V97" s="55"/>
    </row>
    <row r="98" spans="2:22" x14ac:dyDescent="0.25">
      <c r="B98" s="47" t="s">
        <v>68</v>
      </c>
    </row>
    <row r="99" spans="2:22" x14ac:dyDescent="0.25">
      <c r="B99" s="48" t="s">
        <v>67</v>
      </c>
    </row>
  </sheetData>
  <mergeCells count="84">
    <mergeCell ref="V8:V9"/>
    <mergeCell ref="O97:P97"/>
    <mergeCell ref="V73:V74"/>
    <mergeCell ref="O95:P95"/>
    <mergeCell ref="O4:O6"/>
    <mergeCell ref="P4:P6"/>
    <mergeCell ref="Q4:V4"/>
    <mergeCell ref="Q6:R7"/>
    <mergeCell ref="S6:T7"/>
    <mergeCell ref="U6:U7"/>
    <mergeCell ref="V6:V7"/>
    <mergeCell ref="O7:O9"/>
    <mergeCell ref="O96:P96"/>
    <mergeCell ref="O67:V67"/>
    <mergeCell ref="O69:O71"/>
    <mergeCell ref="P69:P71"/>
    <mergeCell ref="O72:O74"/>
    <mergeCell ref="P72:P74"/>
    <mergeCell ref="U73:U74"/>
    <mergeCell ref="O60:P60"/>
    <mergeCell ref="O61:P61"/>
    <mergeCell ref="O62:P62"/>
    <mergeCell ref="Q70:V70"/>
    <mergeCell ref="Q69:V69"/>
    <mergeCell ref="Q71:R72"/>
    <mergeCell ref="S71:T72"/>
    <mergeCell ref="U71:U72"/>
    <mergeCell ref="V71:V72"/>
    <mergeCell ref="O68:V68"/>
    <mergeCell ref="P7:P9"/>
    <mergeCell ref="U8:U9"/>
    <mergeCell ref="L73:L74"/>
    <mergeCell ref="B95:C95"/>
    <mergeCell ref="B96:C96"/>
    <mergeCell ref="C69:C71"/>
    <mergeCell ref="D69:I69"/>
    <mergeCell ref="J69:L69"/>
    <mergeCell ref="D70:I70"/>
    <mergeCell ref="J70:L70"/>
    <mergeCell ref="D71:E72"/>
    <mergeCell ref="F71:G72"/>
    <mergeCell ref="H71:H72"/>
    <mergeCell ref="K8:K9"/>
    <mergeCell ref="L8:L9"/>
    <mergeCell ref="B60:C60"/>
    <mergeCell ref="B97:C97"/>
    <mergeCell ref="O2:V2"/>
    <mergeCell ref="O3:V3"/>
    <mergeCell ref="Q5:V5"/>
    <mergeCell ref="I71:I72"/>
    <mergeCell ref="J71:J72"/>
    <mergeCell ref="K71:K72"/>
    <mergeCell ref="L71:L72"/>
    <mergeCell ref="B72:B74"/>
    <mergeCell ref="C72:C74"/>
    <mergeCell ref="H73:H74"/>
    <mergeCell ref="I73:I74"/>
    <mergeCell ref="J73:J74"/>
    <mergeCell ref="K73:K74"/>
    <mergeCell ref="B68:L68"/>
    <mergeCell ref="B69:B71"/>
    <mergeCell ref="B61:C61"/>
    <mergeCell ref="B62:C62"/>
    <mergeCell ref="B67:L67"/>
    <mergeCell ref="H6:H7"/>
    <mergeCell ref="I6:I7"/>
    <mergeCell ref="J6:J7"/>
    <mergeCell ref="K6:K7"/>
    <mergeCell ref="L6:L7"/>
    <mergeCell ref="B7:B9"/>
    <mergeCell ref="C7:C9"/>
    <mergeCell ref="H8:H9"/>
    <mergeCell ref="I8:I9"/>
    <mergeCell ref="J8:J9"/>
    <mergeCell ref="B2:L2"/>
    <mergeCell ref="B3:L3"/>
    <mergeCell ref="B4:B6"/>
    <mergeCell ref="C4:C6"/>
    <mergeCell ref="D4:I4"/>
    <mergeCell ref="J4:L4"/>
    <mergeCell ref="D5:I5"/>
    <mergeCell ref="J5:L5"/>
    <mergeCell ref="D6:E7"/>
    <mergeCell ref="F6:G7"/>
  </mergeCells>
  <conditionalFormatting sqref="D10:H59">
    <cfRule type="cellIs" dxfId="100" priority="27" operator="equal">
      <formula>0</formula>
    </cfRule>
  </conditionalFormatting>
  <conditionalFormatting sqref="D75:H94">
    <cfRule type="cellIs" dxfId="99" priority="19" operator="equal">
      <formula>0</formula>
    </cfRule>
  </conditionalFormatting>
  <conditionalFormatting sqref="H10:H61 H75:H96">
    <cfRule type="cellIs" dxfId="98" priority="26" operator="lessThan">
      <formula>0</formula>
    </cfRule>
  </conditionalFormatting>
  <conditionalFormatting sqref="I10:I59">
    <cfRule type="cellIs" dxfId="97" priority="25" operator="lessThan">
      <formula>0</formula>
    </cfRule>
    <cfRule type="cellIs" dxfId="96" priority="28" operator="equal">
      <formula>0</formula>
    </cfRule>
  </conditionalFormatting>
  <conditionalFormatting sqref="I75:I94">
    <cfRule type="cellIs" dxfId="95" priority="18" operator="lessThan">
      <formula>0</formula>
    </cfRule>
    <cfRule type="cellIs" dxfId="94" priority="20" operator="equal">
      <formula>0</formula>
    </cfRule>
  </conditionalFormatting>
  <conditionalFormatting sqref="J10:K59">
    <cfRule type="cellIs" dxfId="93" priority="24" operator="equal">
      <formula>0</formula>
    </cfRule>
  </conditionalFormatting>
  <conditionalFormatting sqref="J75:K94">
    <cfRule type="cellIs" dxfId="92" priority="17" operator="equal">
      <formula>0</formula>
    </cfRule>
  </conditionalFormatting>
  <conditionalFormatting sqref="K10:L59">
    <cfRule type="cellIs" dxfId="91" priority="23" operator="lessThan">
      <formula>0</formula>
    </cfRule>
  </conditionalFormatting>
  <conditionalFormatting sqref="K75:L94">
    <cfRule type="cellIs" dxfId="90" priority="16" operator="lessThan">
      <formula>0</formula>
    </cfRule>
  </conditionalFormatting>
  <conditionalFormatting sqref="L10:L59">
    <cfRule type="cellIs" dxfId="89" priority="22" operator="equal">
      <formula>0</formula>
    </cfRule>
    <cfRule type="cellIs" dxfId="88" priority="29" operator="greaterThan">
      <formula>0</formula>
    </cfRule>
  </conditionalFormatting>
  <conditionalFormatting sqref="L75:L94">
    <cfRule type="cellIs" dxfId="87" priority="15" operator="equal">
      <formula>0</formula>
    </cfRule>
    <cfRule type="cellIs" dxfId="86" priority="21" operator="greaterThan">
      <formula>0</formula>
    </cfRule>
  </conditionalFormatting>
  <conditionalFormatting sqref="Q10:U59">
    <cfRule type="cellIs" dxfId="85" priority="1" operator="equal">
      <formula>0</formula>
    </cfRule>
  </conditionalFormatting>
  <conditionalFormatting sqref="Q75:U94">
    <cfRule type="cellIs" dxfId="84" priority="4" operator="equal">
      <formula>0</formula>
    </cfRule>
  </conditionalFormatting>
  <conditionalFormatting sqref="U10:U61">
    <cfRule type="cellIs" dxfId="83" priority="9" operator="lessThan">
      <formula>0</formula>
    </cfRule>
  </conditionalFormatting>
  <conditionalFormatting sqref="U75:U96">
    <cfRule type="cellIs" dxfId="82" priority="3" operator="lessThan">
      <formula>0</formula>
    </cfRule>
  </conditionalFormatting>
  <conditionalFormatting sqref="V10:V59">
    <cfRule type="cellIs" dxfId="81" priority="10" operator="lessThan">
      <formula>0</formula>
    </cfRule>
    <cfRule type="cellIs" dxfId="80" priority="13" operator="equal">
      <formula>0</formula>
    </cfRule>
  </conditionalFormatting>
  <conditionalFormatting sqref="V75:V94">
    <cfRule type="cellIs" dxfId="79" priority="6" operator="lessThan">
      <formula>0</formula>
    </cfRule>
    <cfRule type="cellIs" dxfId="78" priority="7" operator="equal">
      <formula>0</formula>
    </cfRule>
    <cfRule type="cellIs" dxfId="77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B1:W73"/>
  <sheetViews>
    <sheetView showGridLines="0" zoomScaleNormal="100" workbookViewId="0"/>
  </sheetViews>
  <sheetFormatPr defaultColWidth="9.140625" defaultRowHeight="14.25" x14ac:dyDescent="0.2"/>
  <cols>
    <col min="1" max="1" width="2.5703125" style="5" customWidth="1"/>
    <col min="2" max="2" width="8.140625" style="5" customWidth="1"/>
    <col min="3" max="3" width="20.140625" style="5" customWidth="1"/>
    <col min="4" max="12" width="10.5703125" style="5" customWidth="1"/>
    <col min="13" max="13" width="1.85546875" style="5" customWidth="1"/>
    <col min="14" max="14" width="1.42578125" style="5" customWidth="1"/>
    <col min="15" max="15" width="9.140625" style="5"/>
    <col min="16" max="16" width="16.85546875" style="5" bestFit="1" customWidth="1"/>
    <col min="17" max="21" width="10.42578125" style="5" customWidth="1"/>
    <col min="22" max="22" width="12.85546875" style="5" customWidth="1"/>
    <col min="23" max="23" width="12" style="5" customWidth="1"/>
    <col min="24" max="24" width="11.140625" style="5" customWidth="1"/>
    <col min="25" max="25" width="16.42578125" style="5" customWidth="1"/>
    <col min="26" max="30" width="9.140625" style="5"/>
    <col min="31" max="31" width="12.140625" style="5" customWidth="1"/>
    <col min="32" max="32" width="11.42578125" style="5" customWidth="1"/>
    <col min="33" max="16384" width="9.140625" style="5"/>
  </cols>
  <sheetData>
    <row r="1" spans="2:22" x14ac:dyDescent="0.2">
      <c r="B1" s="49" t="s">
        <v>3</v>
      </c>
      <c r="D1" s="3"/>
      <c r="L1" s="4"/>
      <c r="P1" s="1"/>
      <c r="V1" s="62">
        <v>46329</v>
      </c>
    </row>
    <row r="2" spans="2:22" x14ac:dyDescent="0.2">
      <c r="D2" s="3"/>
      <c r="L2" s="4"/>
      <c r="O2" s="102" t="s">
        <v>129</v>
      </c>
      <c r="P2" s="102"/>
      <c r="Q2" s="102"/>
      <c r="R2" s="102"/>
      <c r="S2" s="102"/>
      <c r="T2" s="102"/>
      <c r="U2" s="102"/>
      <c r="V2" s="102"/>
    </row>
    <row r="3" spans="2:22" ht="14.45" customHeight="1" x14ac:dyDescent="0.2">
      <c r="B3" s="68" t="s">
        <v>193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46"/>
      <c r="N3" s="49"/>
      <c r="O3" s="102"/>
      <c r="P3" s="102"/>
      <c r="Q3" s="102"/>
      <c r="R3" s="102"/>
      <c r="S3" s="102"/>
      <c r="T3" s="102"/>
      <c r="U3" s="102"/>
      <c r="V3" s="102"/>
    </row>
    <row r="4" spans="2:22" ht="14.45" customHeight="1" x14ac:dyDescent="0.2">
      <c r="B4" s="98" t="s">
        <v>194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46"/>
      <c r="N4" s="49"/>
      <c r="O4" s="98" t="s">
        <v>130</v>
      </c>
      <c r="P4" s="98"/>
      <c r="Q4" s="98"/>
      <c r="R4" s="98"/>
      <c r="S4" s="98"/>
      <c r="T4" s="98"/>
      <c r="U4" s="98"/>
      <c r="V4" s="98"/>
    </row>
    <row r="5" spans="2:22" ht="14.45" customHeight="1" thickBot="1" x14ac:dyDescent="0.25">
      <c r="B5" s="50"/>
      <c r="C5" s="50"/>
      <c r="D5" s="50"/>
      <c r="E5" s="50"/>
      <c r="F5" s="50"/>
      <c r="G5" s="50"/>
      <c r="H5" s="50"/>
      <c r="I5" s="50"/>
      <c r="J5" s="50"/>
      <c r="K5" s="46"/>
      <c r="L5" s="23" t="s">
        <v>4</v>
      </c>
      <c r="M5" s="46"/>
      <c r="N5" s="46"/>
      <c r="O5" s="57"/>
      <c r="P5" s="57"/>
      <c r="Q5" s="57"/>
      <c r="R5" s="57"/>
      <c r="S5" s="57"/>
      <c r="T5" s="57"/>
      <c r="U5" s="57"/>
      <c r="V5" s="23" t="s">
        <v>4</v>
      </c>
    </row>
    <row r="6" spans="2:22" ht="14.45" customHeight="1" x14ac:dyDescent="0.2">
      <c r="B6" s="70" t="s">
        <v>0</v>
      </c>
      <c r="C6" s="72" t="s">
        <v>1</v>
      </c>
      <c r="D6" s="74" t="s">
        <v>169</v>
      </c>
      <c r="E6" s="75"/>
      <c r="F6" s="75"/>
      <c r="G6" s="75"/>
      <c r="H6" s="75"/>
      <c r="I6" s="76"/>
      <c r="J6" s="74" t="s">
        <v>160</v>
      </c>
      <c r="K6" s="75"/>
      <c r="L6" s="76"/>
      <c r="M6" s="46"/>
      <c r="N6" s="46"/>
      <c r="O6" s="70" t="s">
        <v>0</v>
      </c>
      <c r="P6" s="72" t="s">
        <v>1</v>
      </c>
      <c r="Q6" s="74" t="s">
        <v>175</v>
      </c>
      <c r="R6" s="75"/>
      <c r="S6" s="75"/>
      <c r="T6" s="75"/>
      <c r="U6" s="75"/>
      <c r="V6" s="76"/>
    </row>
    <row r="7" spans="2:22" ht="14.45" customHeight="1" thickBot="1" x14ac:dyDescent="0.25">
      <c r="B7" s="71"/>
      <c r="C7" s="73"/>
      <c r="D7" s="77" t="s">
        <v>170</v>
      </c>
      <c r="E7" s="78"/>
      <c r="F7" s="78"/>
      <c r="G7" s="78"/>
      <c r="H7" s="78"/>
      <c r="I7" s="79"/>
      <c r="J7" s="77" t="s">
        <v>161</v>
      </c>
      <c r="K7" s="78"/>
      <c r="L7" s="79"/>
      <c r="M7" s="46"/>
      <c r="N7" s="46"/>
      <c r="O7" s="71"/>
      <c r="P7" s="73"/>
      <c r="Q7" s="77" t="s">
        <v>176</v>
      </c>
      <c r="R7" s="78"/>
      <c r="S7" s="78"/>
      <c r="T7" s="78"/>
      <c r="U7" s="78"/>
      <c r="V7" s="79"/>
    </row>
    <row r="8" spans="2:22" ht="14.45" customHeight="1" x14ac:dyDescent="0.2">
      <c r="B8" s="71"/>
      <c r="C8" s="73"/>
      <c r="D8" s="80">
        <v>2026</v>
      </c>
      <c r="E8" s="81"/>
      <c r="F8" s="80">
        <v>2025</v>
      </c>
      <c r="G8" s="81"/>
      <c r="H8" s="88" t="s">
        <v>5</v>
      </c>
      <c r="I8" s="88" t="s">
        <v>42</v>
      </c>
      <c r="J8" s="88">
        <v>2026</v>
      </c>
      <c r="K8" s="88" t="s">
        <v>171</v>
      </c>
      <c r="L8" s="90" t="s">
        <v>173</v>
      </c>
      <c r="M8" s="46"/>
      <c r="N8" s="46"/>
      <c r="O8" s="71"/>
      <c r="P8" s="73"/>
      <c r="Q8" s="80">
        <v>2026</v>
      </c>
      <c r="R8" s="81"/>
      <c r="S8" s="80">
        <v>2025</v>
      </c>
      <c r="T8" s="81"/>
      <c r="U8" s="88" t="s">
        <v>5</v>
      </c>
      <c r="V8" s="90" t="s">
        <v>63</v>
      </c>
    </row>
    <row r="9" spans="2:22" ht="14.45" customHeight="1" thickBot="1" x14ac:dyDescent="0.25">
      <c r="B9" s="92" t="s">
        <v>6</v>
      </c>
      <c r="C9" s="94" t="s">
        <v>7</v>
      </c>
      <c r="D9" s="82"/>
      <c r="E9" s="83"/>
      <c r="F9" s="82"/>
      <c r="G9" s="83"/>
      <c r="H9" s="89"/>
      <c r="I9" s="89"/>
      <c r="J9" s="89"/>
      <c r="K9" s="89"/>
      <c r="L9" s="91"/>
      <c r="M9" s="46"/>
      <c r="N9" s="46"/>
      <c r="O9" s="92" t="s">
        <v>6</v>
      </c>
      <c r="P9" s="94" t="s">
        <v>7</v>
      </c>
      <c r="Q9" s="82"/>
      <c r="R9" s="83"/>
      <c r="S9" s="82"/>
      <c r="T9" s="83"/>
      <c r="U9" s="89"/>
      <c r="V9" s="91"/>
    </row>
    <row r="10" spans="2:22" ht="14.45" customHeight="1" x14ac:dyDescent="0.2">
      <c r="B10" s="92"/>
      <c r="C10" s="94"/>
      <c r="D10" s="24" t="s">
        <v>8</v>
      </c>
      <c r="E10" s="25" t="s">
        <v>2</v>
      </c>
      <c r="F10" s="24" t="s">
        <v>8</v>
      </c>
      <c r="G10" s="25" t="s">
        <v>2</v>
      </c>
      <c r="H10" s="96" t="s">
        <v>9</v>
      </c>
      <c r="I10" s="96" t="s">
        <v>43</v>
      </c>
      <c r="J10" s="96" t="s">
        <v>8</v>
      </c>
      <c r="K10" s="96" t="s">
        <v>172</v>
      </c>
      <c r="L10" s="99" t="s">
        <v>174</v>
      </c>
      <c r="M10" s="46"/>
      <c r="N10" s="46"/>
      <c r="O10" s="92"/>
      <c r="P10" s="94"/>
      <c r="Q10" s="24" t="s">
        <v>8</v>
      </c>
      <c r="R10" s="25" t="s">
        <v>2</v>
      </c>
      <c r="S10" s="24" t="s">
        <v>8</v>
      </c>
      <c r="T10" s="25" t="s">
        <v>2</v>
      </c>
      <c r="U10" s="96" t="s">
        <v>9</v>
      </c>
      <c r="V10" s="99" t="s">
        <v>64</v>
      </c>
    </row>
    <row r="11" spans="2:22" ht="14.45" customHeight="1" thickBot="1" x14ac:dyDescent="0.25">
      <c r="B11" s="93"/>
      <c r="C11" s="95"/>
      <c r="D11" s="27" t="s">
        <v>10</v>
      </c>
      <c r="E11" s="28" t="s">
        <v>11</v>
      </c>
      <c r="F11" s="27" t="s">
        <v>10</v>
      </c>
      <c r="G11" s="28" t="s">
        <v>11</v>
      </c>
      <c r="H11" s="97"/>
      <c r="I11" s="97"/>
      <c r="J11" s="97" t="s">
        <v>10</v>
      </c>
      <c r="K11" s="97"/>
      <c r="L11" s="100"/>
      <c r="M11" s="46"/>
      <c r="N11" s="46"/>
      <c r="O11" s="93"/>
      <c r="P11" s="95"/>
      <c r="Q11" s="27" t="s">
        <v>10</v>
      </c>
      <c r="R11" s="28" t="s">
        <v>11</v>
      </c>
      <c r="S11" s="27" t="s">
        <v>10</v>
      </c>
      <c r="T11" s="28" t="s">
        <v>11</v>
      </c>
      <c r="U11" s="97"/>
      <c r="V11" s="100"/>
    </row>
    <row r="12" spans="2:22" ht="14.45" customHeight="1" thickBot="1" x14ac:dyDescent="0.25">
      <c r="B12" s="30">
        <v>1</v>
      </c>
      <c r="C12" s="31" t="s">
        <v>19</v>
      </c>
      <c r="D12" s="32">
        <v>3035</v>
      </c>
      <c r="E12" s="33">
        <v>0.15732725104971229</v>
      </c>
      <c r="F12" s="32">
        <v>2469</v>
      </c>
      <c r="G12" s="33">
        <v>0.15350659040039791</v>
      </c>
      <c r="H12" s="34">
        <v>0.22924260834345889</v>
      </c>
      <c r="I12" s="51">
        <v>0</v>
      </c>
      <c r="J12" s="32">
        <v>2392</v>
      </c>
      <c r="K12" s="34">
        <v>0.26881270903010024</v>
      </c>
      <c r="L12" s="51">
        <v>0</v>
      </c>
      <c r="M12" s="46"/>
      <c r="N12" s="46"/>
      <c r="O12" s="30">
        <v>1</v>
      </c>
      <c r="P12" s="31" t="s">
        <v>19</v>
      </c>
      <c r="Q12" s="32">
        <v>24727</v>
      </c>
      <c r="R12" s="33">
        <v>0.13946654483719409</v>
      </c>
      <c r="S12" s="32">
        <v>25444</v>
      </c>
      <c r="T12" s="33">
        <v>0.16739804075080431</v>
      </c>
      <c r="U12" s="34">
        <v>-2.8179531520201251E-2</v>
      </c>
      <c r="V12" s="51">
        <v>0</v>
      </c>
    </row>
    <row r="13" spans="2:22" ht="14.45" customHeight="1" thickBot="1" x14ac:dyDescent="0.25">
      <c r="B13" s="35">
        <v>2</v>
      </c>
      <c r="C13" s="36" t="s">
        <v>17</v>
      </c>
      <c r="D13" s="37">
        <v>1897</v>
      </c>
      <c r="E13" s="38">
        <v>9.8336011611632371E-2</v>
      </c>
      <c r="F13" s="37">
        <v>1394</v>
      </c>
      <c r="G13" s="38">
        <v>8.6669982591395175E-2</v>
      </c>
      <c r="H13" s="39">
        <v>0.36083213773314204</v>
      </c>
      <c r="I13" s="52">
        <v>1</v>
      </c>
      <c r="J13" s="37">
        <v>1366</v>
      </c>
      <c r="K13" s="39">
        <v>0.38872620790629586</v>
      </c>
      <c r="L13" s="52">
        <v>2</v>
      </c>
      <c r="M13" s="46"/>
      <c r="N13" s="46"/>
      <c r="O13" s="35">
        <v>2</v>
      </c>
      <c r="P13" s="36" t="s">
        <v>18</v>
      </c>
      <c r="Q13" s="37">
        <v>15338</v>
      </c>
      <c r="R13" s="38">
        <v>8.6510206038455245E-2</v>
      </c>
      <c r="S13" s="37">
        <v>12512</v>
      </c>
      <c r="T13" s="38">
        <v>8.2317414159489996E-2</v>
      </c>
      <c r="U13" s="39">
        <v>0.22586317135549883</v>
      </c>
      <c r="V13" s="52">
        <v>1</v>
      </c>
    </row>
    <row r="14" spans="2:22" ht="14.45" customHeight="1" thickBot="1" x14ac:dyDescent="0.25">
      <c r="B14" s="30">
        <v>3</v>
      </c>
      <c r="C14" s="31" t="s">
        <v>18</v>
      </c>
      <c r="D14" s="32">
        <v>1674</v>
      </c>
      <c r="E14" s="33">
        <v>8.6776216888704572E-2</v>
      </c>
      <c r="F14" s="32">
        <v>1315</v>
      </c>
      <c r="G14" s="33">
        <v>8.1758269087291724E-2</v>
      </c>
      <c r="H14" s="34">
        <v>0.27300380228136878</v>
      </c>
      <c r="I14" s="51">
        <v>1</v>
      </c>
      <c r="J14" s="32">
        <v>1681</v>
      </c>
      <c r="K14" s="34">
        <v>-4.1641879833432816E-3</v>
      </c>
      <c r="L14" s="51">
        <v>-1</v>
      </c>
      <c r="M14" s="46"/>
      <c r="N14" s="46"/>
      <c r="O14" s="30">
        <v>3</v>
      </c>
      <c r="P14" s="31" t="s">
        <v>22</v>
      </c>
      <c r="Q14" s="32">
        <v>12945</v>
      </c>
      <c r="R14" s="33">
        <v>7.3013079747542259E-2</v>
      </c>
      <c r="S14" s="32">
        <v>13271</v>
      </c>
      <c r="T14" s="33">
        <v>8.7310933768429647E-2</v>
      </c>
      <c r="U14" s="34">
        <v>-2.4564840629945017E-2</v>
      </c>
      <c r="V14" s="51">
        <v>-1</v>
      </c>
    </row>
    <row r="15" spans="2:22" ht="14.45" customHeight="1" thickBot="1" x14ac:dyDescent="0.25">
      <c r="B15" s="35">
        <v>4</v>
      </c>
      <c r="C15" s="36" t="s">
        <v>22</v>
      </c>
      <c r="D15" s="37">
        <v>1574</v>
      </c>
      <c r="E15" s="38">
        <v>8.1592452438961169E-2</v>
      </c>
      <c r="F15" s="37">
        <v>1462</v>
      </c>
      <c r="G15" s="38">
        <v>9.0897786620243726E-2</v>
      </c>
      <c r="H15" s="39">
        <v>7.6607387140902983E-2</v>
      </c>
      <c r="I15" s="52">
        <v>-2</v>
      </c>
      <c r="J15" s="37">
        <v>1415</v>
      </c>
      <c r="K15" s="39">
        <v>0.11236749116607769</v>
      </c>
      <c r="L15" s="52">
        <v>-1</v>
      </c>
      <c r="M15" s="46"/>
      <c r="N15" s="46"/>
      <c r="O15" s="35">
        <v>4</v>
      </c>
      <c r="P15" s="36" t="s">
        <v>17</v>
      </c>
      <c r="Q15" s="37">
        <v>12060</v>
      </c>
      <c r="R15" s="38">
        <v>6.8021455523782123E-2</v>
      </c>
      <c r="S15" s="37">
        <v>10827</v>
      </c>
      <c r="T15" s="38">
        <v>7.1231669046099594E-2</v>
      </c>
      <c r="U15" s="39">
        <v>0.11388196176226106</v>
      </c>
      <c r="V15" s="52">
        <v>0</v>
      </c>
    </row>
    <row r="16" spans="2:22" ht="14.45" customHeight="1" thickBot="1" x14ac:dyDescent="0.25">
      <c r="B16" s="30">
        <v>5</v>
      </c>
      <c r="C16" s="31" t="s">
        <v>29</v>
      </c>
      <c r="D16" s="32">
        <v>1187</v>
      </c>
      <c r="E16" s="33">
        <v>6.1531284018454202E-2</v>
      </c>
      <c r="F16" s="32">
        <v>1044</v>
      </c>
      <c r="G16" s="33">
        <v>6.4909226560557073E-2</v>
      </c>
      <c r="H16" s="34">
        <v>0.13697318007662829</v>
      </c>
      <c r="I16" s="51">
        <v>0</v>
      </c>
      <c r="J16" s="32">
        <v>1262</v>
      </c>
      <c r="K16" s="34">
        <v>-5.9429477020602195E-2</v>
      </c>
      <c r="L16" s="51">
        <v>0</v>
      </c>
      <c r="M16" s="46"/>
      <c r="N16" s="46"/>
      <c r="O16" s="30">
        <v>5</v>
      </c>
      <c r="P16" s="31" t="s">
        <v>29</v>
      </c>
      <c r="Q16" s="32">
        <v>11451</v>
      </c>
      <c r="R16" s="33">
        <v>6.4586541227431932E-2</v>
      </c>
      <c r="S16" s="32">
        <v>10047</v>
      </c>
      <c r="T16" s="33">
        <v>6.6099988815568722E-2</v>
      </c>
      <c r="U16" s="34">
        <v>0.13974320692744113</v>
      </c>
      <c r="V16" s="51">
        <v>0</v>
      </c>
    </row>
    <row r="17" spans="2:22" ht="14.45" customHeight="1" thickBot="1" x14ac:dyDescent="0.25">
      <c r="B17" s="35">
        <v>6</v>
      </c>
      <c r="C17" s="36" t="s">
        <v>81</v>
      </c>
      <c r="D17" s="37">
        <v>1057</v>
      </c>
      <c r="E17" s="38">
        <v>5.4792390233787777E-2</v>
      </c>
      <c r="F17" s="37">
        <v>958</v>
      </c>
      <c r="G17" s="38">
        <v>5.956229793583686E-2</v>
      </c>
      <c r="H17" s="39">
        <v>0.10334029227557417</v>
      </c>
      <c r="I17" s="52">
        <v>0</v>
      </c>
      <c r="J17" s="37">
        <v>1206</v>
      </c>
      <c r="K17" s="39">
        <v>-0.12354892205638479</v>
      </c>
      <c r="L17" s="52">
        <v>0</v>
      </c>
      <c r="M17" s="46"/>
      <c r="N17" s="46"/>
      <c r="O17" s="35">
        <v>6</v>
      </c>
      <c r="P17" s="36" t="s">
        <v>23</v>
      </c>
      <c r="Q17" s="37">
        <v>9886</v>
      </c>
      <c r="R17" s="38">
        <v>5.5759544718748763E-2</v>
      </c>
      <c r="S17" s="37">
        <v>8625</v>
      </c>
      <c r="T17" s="38">
        <v>5.6744541010677843E-2</v>
      </c>
      <c r="U17" s="39">
        <v>0.14620289855072466</v>
      </c>
      <c r="V17" s="52">
        <v>0</v>
      </c>
    </row>
    <row r="18" spans="2:22" ht="14.45" customHeight="1" thickBot="1" x14ac:dyDescent="0.25">
      <c r="B18" s="30">
        <v>7</v>
      </c>
      <c r="C18" s="31" t="s">
        <v>23</v>
      </c>
      <c r="D18" s="32">
        <v>995</v>
      </c>
      <c r="E18" s="33">
        <v>5.1578456274946866E-2</v>
      </c>
      <c r="F18" s="32">
        <v>792</v>
      </c>
      <c r="G18" s="33">
        <v>4.9241482218353644E-2</v>
      </c>
      <c r="H18" s="34">
        <v>0.25631313131313127</v>
      </c>
      <c r="I18" s="51">
        <v>1</v>
      </c>
      <c r="J18" s="32">
        <v>1033</v>
      </c>
      <c r="K18" s="34">
        <v>-3.6786060019361133E-2</v>
      </c>
      <c r="L18" s="51">
        <v>0</v>
      </c>
      <c r="M18" s="46"/>
      <c r="N18" s="46"/>
      <c r="O18" s="30">
        <v>7</v>
      </c>
      <c r="P18" s="31" t="s">
        <v>81</v>
      </c>
      <c r="Q18" s="32">
        <v>9839</v>
      </c>
      <c r="R18" s="33">
        <v>5.5494452810820265E-2</v>
      </c>
      <c r="S18" s="32">
        <v>7335</v>
      </c>
      <c r="T18" s="33">
        <v>4.8257531398646025E-2</v>
      </c>
      <c r="U18" s="34">
        <v>0.34137695978186766</v>
      </c>
      <c r="V18" s="51">
        <v>0</v>
      </c>
    </row>
    <row r="19" spans="2:22" ht="14.45" customHeight="1" thickBot="1" x14ac:dyDescent="0.25">
      <c r="B19" s="35">
        <v>8</v>
      </c>
      <c r="C19" s="36" t="s">
        <v>24</v>
      </c>
      <c r="D19" s="37">
        <v>759</v>
      </c>
      <c r="E19" s="38">
        <v>3.9344772173552436E-2</v>
      </c>
      <c r="F19" s="37">
        <v>878</v>
      </c>
      <c r="G19" s="38">
        <v>5.4588410843073865E-2</v>
      </c>
      <c r="H19" s="39">
        <v>-0.13553530751708431</v>
      </c>
      <c r="I19" s="52">
        <v>-1</v>
      </c>
      <c r="J19" s="37">
        <v>916</v>
      </c>
      <c r="K19" s="39">
        <v>-0.17139737991266379</v>
      </c>
      <c r="L19" s="52">
        <v>0</v>
      </c>
      <c r="M19" s="46"/>
      <c r="N19" s="46"/>
      <c r="O19" s="35">
        <v>8</v>
      </c>
      <c r="P19" s="36" t="s">
        <v>24</v>
      </c>
      <c r="Q19" s="37">
        <v>7069</v>
      </c>
      <c r="R19" s="38">
        <v>3.9870951003119062E-2</v>
      </c>
      <c r="S19" s="37">
        <v>6510</v>
      </c>
      <c r="T19" s="38">
        <v>4.2829792693276844E-2</v>
      </c>
      <c r="U19" s="39">
        <v>8.5867895545314932E-2</v>
      </c>
      <c r="V19" s="52">
        <v>0</v>
      </c>
    </row>
    <row r="20" spans="2:22" ht="14.45" customHeight="1" thickBot="1" x14ac:dyDescent="0.25">
      <c r="B20" s="30">
        <v>9</v>
      </c>
      <c r="C20" s="31" t="s">
        <v>30</v>
      </c>
      <c r="D20" s="32">
        <v>552</v>
      </c>
      <c r="E20" s="33">
        <v>2.8614379762583589E-2</v>
      </c>
      <c r="F20" s="32">
        <v>383</v>
      </c>
      <c r="G20" s="33">
        <v>2.3812484456602834E-2</v>
      </c>
      <c r="H20" s="34">
        <v>0.4412532637075719</v>
      </c>
      <c r="I20" s="51">
        <v>1</v>
      </c>
      <c r="J20" s="32">
        <v>349</v>
      </c>
      <c r="K20" s="34">
        <v>0.58166189111747846</v>
      </c>
      <c r="L20" s="51">
        <v>5</v>
      </c>
      <c r="M20" s="46"/>
      <c r="N20" s="46"/>
      <c r="O20" s="30">
        <v>9</v>
      </c>
      <c r="P20" s="31" t="s">
        <v>100</v>
      </c>
      <c r="Q20" s="32">
        <v>4707</v>
      </c>
      <c r="R20" s="33">
        <v>2.6548672566371681E-2</v>
      </c>
      <c r="S20" s="32">
        <v>160</v>
      </c>
      <c r="T20" s="33">
        <v>1.0526523549806905E-3</v>
      </c>
      <c r="U20" s="34">
        <v>28.418749999999999</v>
      </c>
      <c r="V20" s="51">
        <v>30</v>
      </c>
    </row>
    <row r="21" spans="2:22" ht="14.45" customHeight="1" thickBot="1" x14ac:dyDescent="0.25">
      <c r="B21" s="35">
        <v>10</v>
      </c>
      <c r="C21" s="36" t="s">
        <v>101</v>
      </c>
      <c r="D21" s="37">
        <v>534</v>
      </c>
      <c r="E21" s="38">
        <v>2.7681302161629777E-2</v>
      </c>
      <c r="F21" s="37">
        <v>151</v>
      </c>
      <c r="G21" s="38">
        <v>9.3882118875901512E-3</v>
      </c>
      <c r="H21" s="39">
        <v>2.5364238410596025</v>
      </c>
      <c r="I21" s="52">
        <v>16</v>
      </c>
      <c r="J21" s="37">
        <v>639</v>
      </c>
      <c r="K21" s="39">
        <v>-0.16431924882629112</v>
      </c>
      <c r="L21" s="52">
        <v>-1</v>
      </c>
      <c r="M21" s="46"/>
      <c r="N21" s="46"/>
      <c r="O21" s="35">
        <v>10</v>
      </c>
      <c r="P21" s="36" t="s">
        <v>101</v>
      </c>
      <c r="Q21" s="37">
        <v>4606</v>
      </c>
      <c r="R21" s="38">
        <v>2.5979006976993405E-2</v>
      </c>
      <c r="S21" s="37">
        <v>1785</v>
      </c>
      <c r="T21" s="38">
        <v>1.1743652835253327E-2</v>
      </c>
      <c r="U21" s="39">
        <v>1.5803921568627453</v>
      </c>
      <c r="V21" s="52">
        <v>14</v>
      </c>
    </row>
    <row r="22" spans="2:22" ht="14.45" customHeight="1" thickBot="1" x14ac:dyDescent="0.25">
      <c r="B22" s="30">
        <v>11</v>
      </c>
      <c r="C22" s="31" t="s">
        <v>62</v>
      </c>
      <c r="D22" s="32">
        <v>494</v>
      </c>
      <c r="E22" s="33">
        <v>2.5607796381732415E-2</v>
      </c>
      <c r="F22" s="32">
        <v>282</v>
      </c>
      <c r="G22" s="33">
        <v>1.7532952001989555E-2</v>
      </c>
      <c r="H22" s="34">
        <v>0.75177304964539005</v>
      </c>
      <c r="I22" s="51">
        <v>4</v>
      </c>
      <c r="J22" s="32">
        <v>476</v>
      </c>
      <c r="K22" s="34">
        <v>3.7815126050420256E-2</v>
      </c>
      <c r="L22" s="51">
        <v>0</v>
      </c>
      <c r="M22" s="46"/>
      <c r="N22" s="46"/>
      <c r="O22" s="30">
        <v>11</v>
      </c>
      <c r="P22" s="31" t="s">
        <v>30</v>
      </c>
      <c r="Q22" s="32">
        <v>4347</v>
      </c>
      <c r="R22" s="33">
        <v>2.4518181356706543E-2</v>
      </c>
      <c r="S22" s="32">
        <v>4061</v>
      </c>
      <c r="T22" s="33">
        <v>2.671763258485365E-2</v>
      </c>
      <c r="U22" s="34">
        <v>7.0426003447426666E-2</v>
      </c>
      <c r="V22" s="51">
        <v>-2</v>
      </c>
    </row>
    <row r="23" spans="2:22" ht="14.45" customHeight="1" thickBot="1" x14ac:dyDescent="0.25">
      <c r="B23" s="35">
        <v>12</v>
      </c>
      <c r="C23" s="36" t="s">
        <v>100</v>
      </c>
      <c r="D23" s="37">
        <v>457</v>
      </c>
      <c r="E23" s="38">
        <v>2.3689803535327354E-2</v>
      </c>
      <c r="F23" s="37">
        <v>74</v>
      </c>
      <c r="G23" s="38">
        <v>4.60084556080577E-3</v>
      </c>
      <c r="H23" s="39">
        <v>5.1756756756756754</v>
      </c>
      <c r="I23" s="52">
        <v>19</v>
      </c>
      <c r="J23" s="37">
        <v>521</v>
      </c>
      <c r="K23" s="39">
        <v>-0.12284069097888672</v>
      </c>
      <c r="L23" s="52">
        <v>-2</v>
      </c>
      <c r="M23" s="46"/>
      <c r="N23" s="46"/>
      <c r="O23" s="35">
        <v>12</v>
      </c>
      <c r="P23" s="36" t="s">
        <v>62</v>
      </c>
      <c r="Q23" s="37">
        <v>4244</v>
      </c>
      <c r="R23" s="38">
        <v>2.3937235260607908E-2</v>
      </c>
      <c r="S23" s="37">
        <v>3674</v>
      </c>
      <c r="T23" s="38">
        <v>2.4171529701244105E-2</v>
      </c>
      <c r="U23" s="39">
        <v>0.15514425694066403</v>
      </c>
      <c r="V23" s="52">
        <v>-2</v>
      </c>
    </row>
    <row r="24" spans="2:22" ht="14.45" customHeight="1" thickBot="1" x14ac:dyDescent="0.25">
      <c r="B24" s="30">
        <v>13</v>
      </c>
      <c r="C24" s="31" t="s">
        <v>82</v>
      </c>
      <c r="D24" s="32">
        <v>426</v>
      </c>
      <c r="E24" s="33">
        <v>2.2082836555906898E-2</v>
      </c>
      <c r="F24" s="32">
        <v>296</v>
      </c>
      <c r="G24" s="33">
        <v>1.840338224322308E-2</v>
      </c>
      <c r="H24" s="34">
        <v>0.43918918918918926</v>
      </c>
      <c r="I24" s="51">
        <v>0</v>
      </c>
      <c r="J24" s="32">
        <v>319</v>
      </c>
      <c r="K24" s="34">
        <v>0.33542319749216309</v>
      </c>
      <c r="L24" s="51">
        <v>2</v>
      </c>
      <c r="M24" s="46"/>
      <c r="N24" s="46"/>
      <c r="O24" s="30">
        <v>13</v>
      </c>
      <c r="P24" s="31" t="s">
        <v>95</v>
      </c>
      <c r="Q24" s="32">
        <v>4134</v>
      </c>
      <c r="R24" s="33">
        <v>2.3316807390988004E-2</v>
      </c>
      <c r="S24" s="32">
        <v>2986</v>
      </c>
      <c r="T24" s="33">
        <v>1.9645124574827134E-2</v>
      </c>
      <c r="U24" s="34">
        <v>0.38446081714668456</v>
      </c>
      <c r="V24" s="51">
        <v>2</v>
      </c>
    </row>
    <row r="25" spans="2:22" ht="14.45" customHeight="1" thickBot="1" x14ac:dyDescent="0.25">
      <c r="B25" s="35">
        <v>14</v>
      </c>
      <c r="C25" s="36" t="s">
        <v>16</v>
      </c>
      <c r="D25" s="37">
        <v>409</v>
      </c>
      <c r="E25" s="38">
        <v>2.120159659945052E-2</v>
      </c>
      <c r="F25" s="37">
        <v>289</v>
      </c>
      <c r="G25" s="38">
        <v>1.7968167122606318E-2</v>
      </c>
      <c r="H25" s="39">
        <v>0.41522491349480961</v>
      </c>
      <c r="I25" s="52">
        <v>0</v>
      </c>
      <c r="J25" s="37">
        <v>294</v>
      </c>
      <c r="K25" s="39">
        <v>0.39115646258503411</v>
      </c>
      <c r="L25" s="52">
        <v>2</v>
      </c>
      <c r="M25" s="46"/>
      <c r="N25" s="46"/>
      <c r="O25" s="35">
        <v>14</v>
      </c>
      <c r="P25" s="36" t="s">
        <v>77</v>
      </c>
      <c r="Q25" s="37">
        <v>3947</v>
      </c>
      <c r="R25" s="38">
        <v>2.2262080012634168E-2</v>
      </c>
      <c r="S25" s="37">
        <v>3535</v>
      </c>
      <c r="T25" s="38">
        <v>2.3257037967854628E-2</v>
      </c>
      <c r="U25" s="39">
        <v>0.11654879773691662</v>
      </c>
      <c r="V25" s="52">
        <v>-2</v>
      </c>
    </row>
    <row r="26" spans="2:22" ht="14.45" customHeight="1" thickBot="1" x14ac:dyDescent="0.25">
      <c r="B26" s="30">
        <v>15</v>
      </c>
      <c r="C26" s="31" t="s">
        <v>99</v>
      </c>
      <c r="D26" s="32">
        <v>394</v>
      </c>
      <c r="E26" s="33">
        <v>2.0424031931989009E-2</v>
      </c>
      <c r="F26" s="32">
        <v>280</v>
      </c>
      <c r="G26" s="33">
        <v>1.7408604824670479E-2</v>
      </c>
      <c r="H26" s="34">
        <v>0.40714285714285725</v>
      </c>
      <c r="I26" s="51">
        <v>1</v>
      </c>
      <c r="J26" s="32">
        <v>399</v>
      </c>
      <c r="K26" s="34">
        <v>-1.253132832080206E-2</v>
      </c>
      <c r="L26" s="51">
        <v>-2</v>
      </c>
      <c r="M26" s="46"/>
      <c r="N26" s="46"/>
      <c r="O26" s="30">
        <v>15</v>
      </c>
      <c r="P26" s="31" t="s">
        <v>33</v>
      </c>
      <c r="Q26" s="32">
        <v>3767</v>
      </c>
      <c r="R26" s="33">
        <v>2.1246834407801597E-2</v>
      </c>
      <c r="S26" s="32">
        <v>3513</v>
      </c>
      <c r="T26" s="33">
        <v>2.3112298269044783E-2</v>
      </c>
      <c r="U26" s="34">
        <v>7.2302875035582082E-2</v>
      </c>
      <c r="V26" s="51">
        <v>-2</v>
      </c>
    </row>
    <row r="27" spans="2:22" ht="14.45" customHeight="1" thickBot="1" x14ac:dyDescent="0.25">
      <c r="B27" s="35">
        <v>16</v>
      </c>
      <c r="C27" s="36" t="s">
        <v>77</v>
      </c>
      <c r="D27" s="37">
        <v>367</v>
      </c>
      <c r="E27" s="38">
        <v>1.9024415530558291E-2</v>
      </c>
      <c r="F27" s="37">
        <v>459</v>
      </c>
      <c r="G27" s="38">
        <v>2.8537677194727679E-2</v>
      </c>
      <c r="H27" s="39">
        <v>-0.20043572984749458</v>
      </c>
      <c r="I27" s="52">
        <v>-7</v>
      </c>
      <c r="J27" s="37">
        <v>429</v>
      </c>
      <c r="K27" s="39">
        <v>-0.14452214452214451</v>
      </c>
      <c r="L27" s="52">
        <v>-4</v>
      </c>
      <c r="M27" s="46"/>
      <c r="N27" s="46"/>
      <c r="O27" s="35">
        <v>16</v>
      </c>
      <c r="P27" s="36" t="s">
        <v>82</v>
      </c>
      <c r="Q27" s="37">
        <v>3437</v>
      </c>
      <c r="R27" s="38">
        <v>1.938555079894189E-2</v>
      </c>
      <c r="S27" s="37">
        <v>2482</v>
      </c>
      <c r="T27" s="38">
        <v>1.632926965663796E-2</v>
      </c>
      <c r="U27" s="39">
        <v>0.38477034649476227</v>
      </c>
      <c r="V27" s="52">
        <v>3</v>
      </c>
    </row>
    <row r="28" spans="2:22" ht="14.45" customHeight="1" thickBot="1" x14ac:dyDescent="0.25">
      <c r="B28" s="30">
        <v>17</v>
      </c>
      <c r="C28" s="31" t="s">
        <v>33</v>
      </c>
      <c r="D28" s="32">
        <v>274</v>
      </c>
      <c r="E28" s="33">
        <v>1.4203514592296925E-2</v>
      </c>
      <c r="F28" s="32">
        <v>178</v>
      </c>
      <c r="G28" s="33">
        <v>1.1066898781397662E-2</v>
      </c>
      <c r="H28" s="34">
        <v>0.5393258426966292</v>
      </c>
      <c r="I28" s="51">
        <v>8</v>
      </c>
      <c r="J28" s="32">
        <v>230</v>
      </c>
      <c r="K28" s="34">
        <v>0.19130434782608696</v>
      </c>
      <c r="L28" s="51">
        <v>6</v>
      </c>
      <c r="M28" s="46"/>
      <c r="N28" s="46"/>
      <c r="O28" s="30">
        <v>17</v>
      </c>
      <c r="P28" s="31" t="s">
        <v>99</v>
      </c>
      <c r="Q28" s="32">
        <v>3322</v>
      </c>
      <c r="R28" s="33">
        <v>1.873692166252108E-2</v>
      </c>
      <c r="S28" s="32">
        <v>1382</v>
      </c>
      <c r="T28" s="33">
        <v>9.092284716145713E-3</v>
      </c>
      <c r="U28" s="34">
        <v>1.4037626628075253</v>
      </c>
      <c r="V28" s="51">
        <v>10</v>
      </c>
    </row>
    <row r="29" spans="2:22" ht="14.45" customHeight="1" thickBot="1" x14ac:dyDescent="0.25">
      <c r="B29" s="35">
        <v>18</v>
      </c>
      <c r="C29" s="36" t="s">
        <v>31</v>
      </c>
      <c r="D29" s="37">
        <v>254</v>
      </c>
      <c r="E29" s="38">
        <v>1.3166761702348245E-2</v>
      </c>
      <c r="F29" s="37">
        <v>277</v>
      </c>
      <c r="G29" s="38">
        <v>1.7222084058691869E-2</v>
      </c>
      <c r="H29" s="39">
        <v>-8.3032490974729201E-2</v>
      </c>
      <c r="I29" s="52">
        <v>-1</v>
      </c>
      <c r="J29" s="37">
        <v>277</v>
      </c>
      <c r="K29" s="39">
        <v>-8.3032490974729201E-2</v>
      </c>
      <c r="L29" s="52">
        <v>-1</v>
      </c>
      <c r="M29" s="46"/>
      <c r="N29" s="46"/>
      <c r="O29" s="35">
        <v>18</v>
      </c>
      <c r="P29" s="36" t="s">
        <v>32</v>
      </c>
      <c r="Q29" s="37">
        <v>3281</v>
      </c>
      <c r="R29" s="38">
        <v>1.8505671274753662E-2</v>
      </c>
      <c r="S29" s="37">
        <v>3598</v>
      </c>
      <c r="T29" s="38">
        <v>2.3671519832628274E-2</v>
      </c>
      <c r="U29" s="39">
        <v>-8.8104502501389681E-2</v>
      </c>
      <c r="V29" s="52">
        <v>-7</v>
      </c>
    </row>
    <row r="30" spans="2:22" ht="14.45" customHeight="1" thickBot="1" x14ac:dyDescent="0.25">
      <c r="B30" s="30">
        <v>19</v>
      </c>
      <c r="C30" s="31" t="s">
        <v>32</v>
      </c>
      <c r="D30" s="32">
        <v>249</v>
      </c>
      <c r="E30" s="33">
        <v>1.2907573479861075E-2</v>
      </c>
      <c r="F30" s="32">
        <v>358</v>
      </c>
      <c r="G30" s="33">
        <v>2.2258144740114401E-2</v>
      </c>
      <c r="H30" s="34">
        <v>-0.3044692737430168</v>
      </c>
      <c r="I30" s="51">
        <v>-8</v>
      </c>
      <c r="J30" s="32">
        <v>237</v>
      </c>
      <c r="K30" s="34">
        <v>5.0632911392405111E-2</v>
      </c>
      <c r="L30" s="51">
        <v>2</v>
      </c>
      <c r="O30" s="30">
        <v>19</v>
      </c>
      <c r="P30" s="31" t="s">
        <v>16</v>
      </c>
      <c r="Q30" s="32">
        <v>3170</v>
      </c>
      <c r="R30" s="33">
        <v>1.7879603151773577E-2</v>
      </c>
      <c r="S30" s="32">
        <v>2933</v>
      </c>
      <c r="T30" s="33">
        <v>1.9296433482239781E-2</v>
      </c>
      <c r="U30" s="34">
        <v>8.0804636890555726E-2</v>
      </c>
      <c r="V30" s="51">
        <v>-3</v>
      </c>
    </row>
    <row r="31" spans="2:22" ht="14.45" customHeight="1" thickBot="1" x14ac:dyDescent="0.25">
      <c r="B31" s="35">
        <v>20</v>
      </c>
      <c r="C31" s="36" t="s">
        <v>26</v>
      </c>
      <c r="D31" s="37">
        <v>236</v>
      </c>
      <c r="E31" s="38">
        <v>1.2233684101394433E-2</v>
      </c>
      <c r="F31" s="37">
        <v>132</v>
      </c>
      <c r="G31" s="38">
        <v>8.2069137030589406E-3</v>
      </c>
      <c r="H31" s="39">
        <v>0.78787878787878785</v>
      </c>
      <c r="I31" s="52">
        <v>8</v>
      </c>
      <c r="J31" s="37">
        <v>216</v>
      </c>
      <c r="K31" s="39">
        <v>9.259259259259256E-2</v>
      </c>
      <c r="L31" s="52">
        <v>5</v>
      </c>
      <c r="O31" s="35">
        <v>20</v>
      </c>
      <c r="P31" s="36" t="s">
        <v>21</v>
      </c>
      <c r="Q31" s="37">
        <v>3154</v>
      </c>
      <c r="R31" s="38">
        <v>1.7789359098010684E-2</v>
      </c>
      <c r="S31" s="37">
        <v>2877</v>
      </c>
      <c r="T31" s="38">
        <v>1.8928005157996541E-2</v>
      </c>
      <c r="U31" s="39">
        <v>9.6280848105665617E-2</v>
      </c>
      <c r="V31" s="52">
        <v>-3</v>
      </c>
    </row>
    <row r="32" spans="2:22" ht="14.45" customHeight="1" thickBot="1" x14ac:dyDescent="0.25">
      <c r="B32" s="84" t="s">
        <v>40</v>
      </c>
      <c r="C32" s="85"/>
      <c r="D32" s="40">
        <f>SUM(D12:D31)</f>
        <v>16824</v>
      </c>
      <c r="E32" s="41">
        <f>D32/D34</f>
        <v>0.87211653102483022</v>
      </c>
      <c r="F32" s="40">
        <f>SUM(F12:F31)</f>
        <v>13471</v>
      </c>
      <c r="G32" s="41">
        <f>F32/F34</f>
        <v>0.8375404128326287</v>
      </c>
      <c r="H32" s="42">
        <f>D32/F32-1</f>
        <v>0.24890505530398643</v>
      </c>
      <c r="I32" s="53"/>
      <c r="J32" s="40">
        <f>SUM(J12:J31)</f>
        <v>15657</v>
      </c>
      <c r="K32" s="41">
        <f>D32/J32-1</f>
        <v>7.4535351599923416E-2</v>
      </c>
      <c r="L32" s="40"/>
      <c r="O32" s="84" t="s">
        <v>40</v>
      </c>
      <c r="P32" s="85"/>
      <c r="Q32" s="40">
        <f>SUM(Q12:Q31)</f>
        <v>149431</v>
      </c>
      <c r="R32" s="41">
        <f>Q32/Q34</f>
        <v>0.84282869986519793</v>
      </c>
      <c r="S32" s="40">
        <f>SUM(S12:S31)</f>
        <v>127557</v>
      </c>
      <c r="T32" s="41">
        <f>S32/S34</f>
        <v>0.83920735277669956</v>
      </c>
      <c r="U32" s="42">
        <f>Q32/S32-1</f>
        <v>0.17148412082441578</v>
      </c>
      <c r="V32" s="53"/>
    </row>
    <row r="33" spans="2:23" ht="14.45" customHeight="1" thickBot="1" x14ac:dyDescent="0.25">
      <c r="B33" s="84" t="s">
        <v>12</v>
      </c>
      <c r="C33" s="85"/>
      <c r="D33" s="40">
        <f>D34-SUM(D12:D31)</f>
        <v>2467</v>
      </c>
      <c r="E33" s="41">
        <f>D33/D34</f>
        <v>0.12788346897516978</v>
      </c>
      <c r="F33" s="40">
        <f>F34-SUM(F12:F31)</f>
        <v>2613</v>
      </c>
      <c r="G33" s="41">
        <f>F33/F34</f>
        <v>0.1624595871673713</v>
      </c>
      <c r="H33" s="42">
        <f>D33/F33-1</f>
        <v>-5.5874473784921497E-2</v>
      </c>
      <c r="I33" s="53"/>
      <c r="J33" s="40">
        <f>J34-SUM(J12:J31)</f>
        <v>2750</v>
      </c>
      <c r="K33" s="41">
        <f>D33/J33-1</f>
        <v>-0.10290909090909095</v>
      </c>
      <c r="L33" s="40"/>
      <c r="O33" s="84" t="s">
        <v>12</v>
      </c>
      <c r="P33" s="85"/>
      <c r="Q33" s="40">
        <f>Q34-SUM(Q12:Q31)</f>
        <v>27866</v>
      </c>
      <c r="R33" s="41">
        <f>Q33/Q34</f>
        <v>0.15717130013480204</v>
      </c>
      <c r="S33" s="40">
        <f>S34-SUM(S12:S31)</f>
        <v>24440</v>
      </c>
      <c r="T33" s="41">
        <f>S33/S34</f>
        <v>0.16079264722330047</v>
      </c>
      <c r="U33" s="42">
        <f>Q33/S33-1</f>
        <v>0.14018003273322432</v>
      </c>
      <c r="V33" s="53"/>
    </row>
    <row r="34" spans="2:23" ht="14.45" customHeight="1" thickBot="1" x14ac:dyDescent="0.25">
      <c r="B34" s="86" t="s">
        <v>34</v>
      </c>
      <c r="C34" s="87"/>
      <c r="D34" s="43">
        <v>19291</v>
      </c>
      <c r="E34" s="44">
        <v>1</v>
      </c>
      <c r="F34" s="43">
        <v>16084</v>
      </c>
      <c r="G34" s="44">
        <v>0.98856005968664507</v>
      </c>
      <c r="H34" s="45">
        <v>0.19939069883113647</v>
      </c>
      <c r="I34" s="55"/>
      <c r="J34" s="43">
        <v>18407</v>
      </c>
      <c r="K34" s="45">
        <v>4.8025207801379866E-2</v>
      </c>
      <c r="L34" s="43"/>
      <c r="M34" s="46"/>
      <c r="N34" s="46"/>
      <c r="O34" s="86" t="s">
        <v>34</v>
      </c>
      <c r="P34" s="87"/>
      <c r="Q34" s="43">
        <v>177297</v>
      </c>
      <c r="R34" s="44">
        <v>1</v>
      </c>
      <c r="S34" s="43">
        <v>151997</v>
      </c>
      <c r="T34" s="44">
        <v>1</v>
      </c>
      <c r="U34" s="45">
        <v>0.16645065363132172</v>
      </c>
      <c r="V34" s="55"/>
    </row>
    <row r="35" spans="2:23" ht="14.45" customHeight="1" x14ac:dyDescent="0.2">
      <c r="B35" s="47" t="s">
        <v>68</v>
      </c>
      <c r="O35" s="47" t="s">
        <v>68</v>
      </c>
    </row>
    <row r="36" spans="2:23" x14ac:dyDescent="0.2">
      <c r="B36" s="48" t="s">
        <v>67</v>
      </c>
      <c r="O36" s="48" t="s">
        <v>67</v>
      </c>
    </row>
    <row r="38" spans="2:23" x14ac:dyDescent="0.2">
      <c r="W38" s="4"/>
    </row>
    <row r="39" spans="2:23" ht="15" customHeight="1" x14ac:dyDescent="0.2">
      <c r="O39" s="102" t="s">
        <v>127</v>
      </c>
      <c r="P39" s="102"/>
      <c r="Q39" s="102"/>
      <c r="R39" s="102"/>
      <c r="S39" s="102"/>
      <c r="T39" s="102"/>
      <c r="U39" s="102"/>
      <c r="V39" s="102"/>
    </row>
    <row r="40" spans="2:23" ht="15" customHeight="1" x14ac:dyDescent="0.2">
      <c r="B40" s="68" t="s">
        <v>195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46"/>
      <c r="N40" s="49"/>
      <c r="O40" s="102"/>
      <c r="P40" s="102"/>
      <c r="Q40" s="102"/>
      <c r="R40" s="102"/>
      <c r="S40" s="102"/>
      <c r="T40" s="102"/>
      <c r="U40" s="102"/>
      <c r="V40" s="102"/>
    </row>
    <row r="41" spans="2:23" x14ac:dyDescent="0.2">
      <c r="B41" s="98" t="s">
        <v>196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46"/>
      <c r="N41" s="49"/>
      <c r="O41" s="98" t="s">
        <v>128</v>
      </c>
      <c r="P41" s="98"/>
      <c r="Q41" s="98"/>
      <c r="R41" s="98"/>
      <c r="S41" s="98"/>
      <c r="T41" s="98"/>
      <c r="U41" s="98"/>
      <c r="V41" s="98"/>
    </row>
    <row r="42" spans="2:23" ht="15" customHeight="1" thickBot="1" x14ac:dyDescent="0.25">
      <c r="B42" s="50"/>
      <c r="C42" s="50"/>
      <c r="D42" s="50"/>
      <c r="E42" s="50"/>
      <c r="F42" s="50"/>
      <c r="G42" s="50"/>
      <c r="H42" s="50"/>
      <c r="I42" s="50"/>
      <c r="J42" s="50"/>
      <c r="K42" s="46"/>
      <c r="L42" s="23" t="s">
        <v>4</v>
      </c>
      <c r="M42" s="46"/>
      <c r="N42" s="46"/>
      <c r="O42" s="57"/>
      <c r="P42" s="57"/>
      <c r="Q42" s="57"/>
      <c r="R42" s="57"/>
      <c r="S42" s="57"/>
      <c r="T42" s="57"/>
      <c r="U42" s="57"/>
      <c r="V42" s="23" t="s">
        <v>4</v>
      </c>
    </row>
    <row r="43" spans="2:23" x14ac:dyDescent="0.2">
      <c r="B43" s="70" t="s">
        <v>0</v>
      </c>
      <c r="C43" s="72" t="s">
        <v>39</v>
      </c>
      <c r="D43" s="74" t="s">
        <v>169</v>
      </c>
      <c r="E43" s="75"/>
      <c r="F43" s="75"/>
      <c r="G43" s="75"/>
      <c r="H43" s="75"/>
      <c r="I43" s="76"/>
      <c r="J43" s="74" t="s">
        <v>160</v>
      </c>
      <c r="K43" s="75"/>
      <c r="L43" s="76"/>
      <c r="M43" s="46"/>
      <c r="N43" s="46"/>
      <c r="O43" s="70" t="s">
        <v>0</v>
      </c>
      <c r="P43" s="72" t="s">
        <v>39</v>
      </c>
      <c r="Q43" s="74" t="s">
        <v>175</v>
      </c>
      <c r="R43" s="75"/>
      <c r="S43" s="75"/>
      <c r="T43" s="75"/>
      <c r="U43" s="75"/>
      <c r="V43" s="76"/>
    </row>
    <row r="44" spans="2:23" ht="15" thickBot="1" x14ac:dyDescent="0.25">
      <c r="B44" s="71"/>
      <c r="C44" s="73"/>
      <c r="D44" s="77" t="s">
        <v>170</v>
      </c>
      <c r="E44" s="78"/>
      <c r="F44" s="78"/>
      <c r="G44" s="78"/>
      <c r="H44" s="78"/>
      <c r="I44" s="79"/>
      <c r="J44" s="77" t="s">
        <v>161</v>
      </c>
      <c r="K44" s="78"/>
      <c r="L44" s="79"/>
      <c r="M44" s="46"/>
      <c r="N44" s="46"/>
      <c r="O44" s="71"/>
      <c r="P44" s="73"/>
      <c r="Q44" s="77" t="s">
        <v>176</v>
      </c>
      <c r="R44" s="78"/>
      <c r="S44" s="78"/>
      <c r="T44" s="78"/>
      <c r="U44" s="78"/>
      <c r="V44" s="79"/>
    </row>
    <row r="45" spans="2:23" ht="15" customHeight="1" x14ac:dyDescent="0.2">
      <c r="B45" s="71"/>
      <c r="C45" s="73"/>
      <c r="D45" s="80">
        <v>2026</v>
      </c>
      <c r="E45" s="81"/>
      <c r="F45" s="80">
        <v>2025</v>
      </c>
      <c r="G45" s="81"/>
      <c r="H45" s="88" t="s">
        <v>5</v>
      </c>
      <c r="I45" s="88" t="s">
        <v>42</v>
      </c>
      <c r="J45" s="88">
        <v>2026</v>
      </c>
      <c r="K45" s="88" t="s">
        <v>171</v>
      </c>
      <c r="L45" s="90" t="s">
        <v>173</v>
      </c>
      <c r="M45" s="46"/>
      <c r="N45" s="46"/>
      <c r="O45" s="71"/>
      <c r="P45" s="73"/>
      <c r="Q45" s="80">
        <v>2026</v>
      </c>
      <c r="R45" s="81"/>
      <c r="S45" s="80">
        <v>2025</v>
      </c>
      <c r="T45" s="81"/>
      <c r="U45" s="88" t="s">
        <v>5</v>
      </c>
      <c r="V45" s="90" t="s">
        <v>63</v>
      </c>
    </row>
    <row r="46" spans="2:23" ht="15" customHeight="1" thickBot="1" x14ac:dyDescent="0.25">
      <c r="B46" s="92" t="s">
        <v>6</v>
      </c>
      <c r="C46" s="94" t="s">
        <v>39</v>
      </c>
      <c r="D46" s="82"/>
      <c r="E46" s="83"/>
      <c r="F46" s="82"/>
      <c r="G46" s="83"/>
      <c r="H46" s="89"/>
      <c r="I46" s="89"/>
      <c r="J46" s="89"/>
      <c r="K46" s="89"/>
      <c r="L46" s="91"/>
      <c r="M46" s="46"/>
      <c r="N46" s="46"/>
      <c r="O46" s="92" t="s">
        <v>6</v>
      </c>
      <c r="P46" s="94" t="s">
        <v>39</v>
      </c>
      <c r="Q46" s="82"/>
      <c r="R46" s="83"/>
      <c r="S46" s="82"/>
      <c r="T46" s="83"/>
      <c r="U46" s="89"/>
      <c r="V46" s="91"/>
    </row>
    <row r="47" spans="2:23" ht="15" customHeight="1" x14ac:dyDescent="0.2">
      <c r="B47" s="92"/>
      <c r="C47" s="94"/>
      <c r="D47" s="24" t="s">
        <v>8</v>
      </c>
      <c r="E47" s="25" t="s">
        <v>2</v>
      </c>
      <c r="F47" s="24" t="s">
        <v>8</v>
      </c>
      <c r="G47" s="25" t="s">
        <v>2</v>
      </c>
      <c r="H47" s="96" t="s">
        <v>9</v>
      </c>
      <c r="I47" s="96" t="s">
        <v>43</v>
      </c>
      <c r="J47" s="96" t="s">
        <v>8</v>
      </c>
      <c r="K47" s="96" t="s">
        <v>172</v>
      </c>
      <c r="L47" s="99" t="s">
        <v>174</v>
      </c>
      <c r="M47" s="46"/>
      <c r="N47" s="46"/>
      <c r="O47" s="92"/>
      <c r="P47" s="94"/>
      <c r="Q47" s="24" t="s">
        <v>8</v>
      </c>
      <c r="R47" s="25" t="s">
        <v>2</v>
      </c>
      <c r="S47" s="24" t="s">
        <v>8</v>
      </c>
      <c r="T47" s="25" t="s">
        <v>2</v>
      </c>
      <c r="U47" s="96" t="s">
        <v>9</v>
      </c>
      <c r="V47" s="99" t="s">
        <v>64</v>
      </c>
    </row>
    <row r="48" spans="2:23" ht="15" customHeight="1" thickBot="1" x14ac:dyDescent="0.25">
      <c r="B48" s="93"/>
      <c r="C48" s="95"/>
      <c r="D48" s="27" t="s">
        <v>10</v>
      </c>
      <c r="E48" s="28" t="s">
        <v>11</v>
      </c>
      <c r="F48" s="27" t="s">
        <v>10</v>
      </c>
      <c r="G48" s="28" t="s">
        <v>11</v>
      </c>
      <c r="H48" s="97"/>
      <c r="I48" s="97"/>
      <c r="J48" s="97" t="s">
        <v>10</v>
      </c>
      <c r="K48" s="97"/>
      <c r="L48" s="100"/>
      <c r="M48" s="46"/>
      <c r="N48" s="46"/>
      <c r="O48" s="93"/>
      <c r="P48" s="95"/>
      <c r="Q48" s="27" t="s">
        <v>10</v>
      </c>
      <c r="R48" s="28" t="s">
        <v>11</v>
      </c>
      <c r="S48" s="27" t="s">
        <v>10</v>
      </c>
      <c r="T48" s="28" t="s">
        <v>11</v>
      </c>
      <c r="U48" s="97"/>
      <c r="V48" s="100"/>
    </row>
    <row r="49" spans="2:22" ht="15" thickBot="1" x14ac:dyDescent="0.25">
      <c r="B49" s="30">
        <v>1</v>
      </c>
      <c r="C49" s="31" t="s">
        <v>38</v>
      </c>
      <c r="D49" s="32">
        <v>977</v>
      </c>
      <c r="E49" s="33">
        <v>5.0645378673993054E-2</v>
      </c>
      <c r="F49" s="32">
        <v>712</v>
      </c>
      <c r="G49" s="33">
        <v>4.4267595125590649E-2</v>
      </c>
      <c r="H49" s="34">
        <v>0.37219101123595499</v>
      </c>
      <c r="I49" s="51">
        <v>0</v>
      </c>
      <c r="J49" s="32">
        <v>774</v>
      </c>
      <c r="K49" s="34">
        <v>0.26227390180878563</v>
      </c>
      <c r="L49" s="51">
        <v>0</v>
      </c>
      <c r="M49" s="46"/>
      <c r="N49" s="46"/>
      <c r="O49" s="30">
        <v>1</v>
      </c>
      <c r="P49" s="31" t="s">
        <v>38</v>
      </c>
      <c r="Q49" s="32">
        <v>7116</v>
      </c>
      <c r="R49" s="33">
        <v>4.0136042911047567E-2</v>
      </c>
      <c r="S49" s="32">
        <v>6679</v>
      </c>
      <c r="T49" s="33">
        <v>4.3941656743225192E-2</v>
      </c>
      <c r="U49" s="34">
        <v>6.5428956430603424E-2</v>
      </c>
      <c r="V49" s="51">
        <v>0</v>
      </c>
    </row>
    <row r="50" spans="2:22" ht="15" thickBot="1" x14ac:dyDescent="0.25">
      <c r="B50" s="35">
        <v>2</v>
      </c>
      <c r="C50" s="36" t="s">
        <v>70</v>
      </c>
      <c r="D50" s="37">
        <v>856</v>
      </c>
      <c r="E50" s="38">
        <v>4.4373023689803538E-2</v>
      </c>
      <c r="F50" s="37">
        <v>597</v>
      </c>
      <c r="G50" s="38">
        <v>3.7117632429743842E-2</v>
      </c>
      <c r="H50" s="39">
        <v>0.43383584589614732</v>
      </c>
      <c r="I50" s="52">
        <v>1</v>
      </c>
      <c r="J50" s="37">
        <v>432</v>
      </c>
      <c r="K50" s="39">
        <v>0.9814814814814814</v>
      </c>
      <c r="L50" s="52">
        <v>5</v>
      </c>
      <c r="M50" s="46"/>
      <c r="N50" s="46"/>
      <c r="O50" s="35">
        <v>2</v>
      </c>
      <c r="P50" s="36" t="s">
        <v>70</v>
      </c>
      <c r="Q50" s="37">
        <v>5313</v>
      </c>
      <c r="R50" s="38">
        <v>2.9966666102641332E-2</v>
      </c>
      <c r="S50" s="37">
        <v>5576</v>
      </c>
      <c r="T50" s="38">
        <v>3.6684934571077063E-2</v>
      </c>
      <c r="U50" s="39">
        <v>-4.7166427546628364E-2</v>
      </c>
      <c r="V50" s="52">
        <v>1</v>
      </c>
    </row>
    <row r="51" spans="2:22" ht="15" thickBot="1" x14ac:dyDescent="0.25">
      <c r="B51" s="30">
        <v>3</v>
      </c>
      <c r="C51" s="31" t="s">
        <v>36</v>
      </c>
      <c r="D51" s="32">
        <v>563</v>
      </c>
      <c r="E51" s="33">
        <v>2.9184593852055362E-2</v>
      </c>
      <c r="F51" s="32">
        <v>335</v>
      </c>
      <c r="G51" s="33">
        <v>2.0828152200945037E-2</v>
      </c>
      <c r="H51" s="34">
        <v>0.68059701492537306</v>
      </c>
      <c r="I51" s="51">
        <v>6</v>
      </c>
      <c r="J51" s="32">
        <v>448</v>
      </c>
      <c r="K51" s="34">
        <v>0.2566964285714286</v>
      </c>
      <c r="L51" s="51">
        <v>2</v>
      </c>
      <c r="M51" s="46"/>
      <c r="N51" s="46"/>
      <c r="O51" s="30">
        <v>3</v>
      </c>
      <c r="P51" s="31" t="s">
        <v>46</v>
      </c>
      <c r="Q51" s="32">
        <v>5176</v>
      </c>
      <c r="R51" s="33">
        <v>2.9193951392296542E-2</v>
      </c>
      <c r="S51" s="32">
        <v>3274</v>
      </c>
      <c r="T51" s="33">
        <v>2.1539898813792379E-2</v>
      </c>
      <c r="U51" s="34">
        <v>0.58094074526573003</v>
      </c>
      <c r="V51" s="51">
        <v>5</v>
      </c>
    </row>
    <row r="52" spans="2:22" ht="15" thickBot="1" x14ac:dyDescent="0.25">
      <c r="B52" s="35">
        <v>4</v>
      </c>
      <c r="C52" s="36" t="s">
        <v>61</v>
      </c>
      <c r="D52" s="37">
        <v>541</v>
      </c>
      <c r="E52" s="38">
        <v>2.8044165673111812E-2</v>
      </c>
      <c r="F52" s="37">
        <v>330</v>
      </c>
      <c r="G52" s="38">
        <v>2.0517284257647352E-2</v>
      </c>
      <c r="H52" s="39">
        <v>0.6393939393939394</v>
      </c>
      <c r="I52" s="52">
        <v>7</v>
      </c>
      <c r="J52" s="37">
        <v>339</v>
      </c>
      <c r="K52" s="39">
        <v>0.59587020648967548</v>
      </c>
      <c r="L52" s="52">
        <v>10</v>
      </c>
      <c r="M52" s="46"/>
      <c r="N52" s="46"/>
      <c r="O52" s="35">
        <v>4</v>
      </c>
      <c r="P52" s="36" t="s">
        <v>54</v>
      </c>
      <c r="Q52" s="37">
        <v>5140</v>
      </c>
      <c r="R52" s="38">
        <v>2.8990902271330027E-2</v>
      </c>
      <c r="S52" s="37">
        <v>5792</v>
      </c>
      <c r="T52" s="38">
        <v>3.8106015250300995E-2</v>
      </c>
      <c r="U52" s="39">
        <v>-0.11256906077348061</v>
      </c>
      <c r="V52" s="52">
        <v>-2</v>
      </c>
    </row>
    <row r="53" spans="2:22" ht="15" thickBot="1" x14ac:dyDescent="0.25">
      <c r="B53" s="30">
        <v>5</v>
      </c>
      <c r="C53" s="31" t="s">
        <v>54</v>
      </c>
      <c r="D53" s="32">
        <v>528</v>
      </c>
      <c r="E53" s="33">
        <v>2.7370276294645172E-2</v>
      </c>
      <c r="F53" s="32">
        <v>454</v>
      </c>
      <c r="G53" s="33">
        <v>2.8226809251429993E-2</v>
      </c>
      <c r="H53" s="34">
        <v>0.16299559471365632</v>
      </c>
      <c r="I53" s="51">
        <v>1</v>
      </c>
      <c r="J53" s="32">
        <v>413</v>
      </c>
      <c r="K53" s="34">
        <v>0.27845036319612593</v>
      </c>
      <c r="L53" s="51">
        <v>3</v>
      </c>
      <c r="M53" s="46"/>
      <c r="N53" s="46"/>
      <c r="O53" s="30">
        <v>5</v>
      </c>
      <c r="P53" s="31" t="s">
        <v>96</v>
      </c>
      <c r="Q53" s="32">
        <v>4744</v>
      </c>
      <c r="R53" s="33">
        <v>2.6757361940698377E-2</v>
      </c>
      <c r="S53" s="32">
        <v>2968</v>
      </c>
      <c r="T53" s="33">
        <v>1.9526701184891807E-2</v>
      </c>
      <c r="U53" s="34">
        <v>0.59838274932614555</v>
      </c>
      <c r="V53" s="51">
        <v>5</v>
      </c>
    </row>
    <row r="54" spans="2:22" ht="15" thickBot="1" x14ac:dyDescent="0.25">
      <c r="B54" s="35">
        <v>6</v>
      </c>
      <c r="C54" s="36" t="s">
        <v>96</v>
      </c>
      <c r="D54" s="37">
        <v>519</v>
      </c>
      <c r="E54" s="38">
        <v>2.6903737494168266E-2</v>
      </c>
      <c r="F54" s="37">
        <v>292</v>
      </c>
      <c r="G54" s="38">
        <v>1.8154687888584931E-2</v>
      </c>
      <c r="H54" s="39">
        <v>0.77739726027397271</v>
      </c>
      <c r="I54" s="52">
        <v>7</v>
      </c>
      <c r="J54" s="37">
        <v>602</v>
      </c>
      <c r="K54" s="39">
        <v>-0.13787375415282388</v>
      </c>
      <c r="L54" s="52">
        <v>-4</v>
      </c>
      <c r="M54" s="46"/>
      <c r="N54" s="46"/>
      <c r="O54" s="35">
        <v>6</v>
      </c>
      <c r="P54" s="36" t="s">
        <v>36</v>
      </c>
      <c r="Q54" s="37">
        <v>4531</v>
      </c>
      <c r="R54" s="38">
        <v>2.5555987974979835E-2</v>
      </c>
      <c r="S54" s="37">
        <v>3856</v>
      </c>
      <c r="T54" s="38">
        <v>2.5368921755034638E-2</v>
      </c>
      <c r="U54" s="39">
        <v>0.17505186721991706</v>
      </c>
      <c r="V54" s="52">
        <v>-1</v>
      </c>
    </row>
    <row r="55" spans="2:22" ht="15" thickBot="1" x14ac:dyDescent="0.25">
      <c r="B55" s="30">
        <v>7</v>
      </c>
      <c r="C55" s="31" t="s">
        <v>46</v>
      </c>
      <c r="D55" s="32">
        <v>486</v>
      </c>
      <c r="E55" s="33">
        <v>2.5193095225752943E-2</v>
      </c>
      <c r="F55" s="32">
        <v>375</v>
      </c>
      <c r="G55" s="33">
        <v>2.3315095747326535E-2</v>
      </c>
      <c r="H55" s="34">
        <v>0.29600000000000004</v>
      </c>
      <c r="I55" s="51">
        <v>0</v>
      </c>
      <c r="J55" s="32">
        <v>484</v>
      </c>
      <c r="K55" s="34">
        <v>4.1322314049587749E-3</v>
      </c>
      <c r="L55" s="51">
        <v>-4</v>
      </c>
      <c r="M55" s="46"/>
      <c r="N55" s="46"/>
      <c r="O55" s="30">
        <v>7</v>
      </c>
      <c r="P55" s="31" t="s">
        <v>65</v>
      </c>
      <c r="Q55" s="32">
        <v>4205</v>
      </c>
      <c r="R55" s="33">
        <v>2.3717265379560849E-2</v>
      </c>
      <c r="S55" s="32">
        <v>5209</v>
      </c>
      <c r="T55" s="33">
        <v>3.4270413231840102E-2</v>
      </c>
      <c r="U55" s="34">
        <v>-0.19274332885390666</v>
      </c>
      <c r="V55" s="51">
        <v>-3</v>
      </c>
    </row>
    <row r="56" spans="2:22" ht="15" thickBot="1" x14ac:dyDescent="0.25">
      <c r="B56" s="35">
        <v>8</v>
      </c>
      <c r="C56" s="36" t="s">
        <v>35</v>
      </c>
      <c r="D56" s="37">
        <v>456</v>
      </c>
      <c r="E56" s="38">
        <v>2.3637965890829921E-2</v>
      </c>
      <c r="F56" s="37">
        <v>233</v>
      </c>
      <c r="G56" s="38">
        <v>1.4486446157672221E-2</v>
      </c>
      <c r="H56" s="39">
        <v>0.9570815450643777</v>
      </c>
      <c r="I56" s="52">
        <v>12</v>
      </c>
      <c r="J56" s="37">
        <v>320</v>
      </c>
      <c r="K56" s="39">
        <v>0.42500000000000004</v>
      </c>
      <c r="L56" s="52">
        <v>8</v>
      </c>
      <c r="M56" s="46"/>
      <c r="N56" s="46"/>
      <c r="O56" s="35">
        <v>8</v>
      </c>
      <c r="P56" s="36" t="s">
        <v>87</v>
      </c>
      <c r="Q56" s="37">
        <v>4072</v>
      </c>
      <c r="R56" s="38">
        <v>2.2967111682656784E-2</v>
      </c>
      <c r="S56" s="37">
        <v>3665</v>
      </c>
      <c r="T56" s="38">
        <v>2.4112318006276438E-2</v>
      </c>
      <c r="U56" s="39">
        <v>0.11105047748976804</v>
      </c>
      <c r="V56" s="52">
        <v>-2</v>
      </c>
    </row>
    <row r="57" spans="2:22" ht="15" thickBot="1" x14ac:dyDescent="0.25">
      <c r="B57" s="30">
        <v>9</v>
      </c>
      <c r="C57" s="31" t="s">
        <v>65</v>
      </c>
      <c r="D57" s="32">
        <v>417</v>
      </c>
      <c r="E57" s="33">
        <v>2.1616297755429992E-2</v>
      </c>
      <c r="F57" s="32">
        <v>600</v>
      </c>
      <c r="G57" s="33">
        <v>3.7304153195722459E-2</v>
      </c>
      <c r="H57" s="34">
        <v>-0.30500000000000005</v>
      </c>
      <c r="I57" s="51">
        <v>-7</v>
      </c>
      <c r="J57" s="32">
        <v>367</v>
      </c>
      <c r="K57" s="34">
        <v>0.13623978201634879</v>
      </c>
      <c r="L57" s="51">
        <v>4</v>
      </c>
      <c r="M57" s="46"/>
      <c r="N57" s="46"/>
      <c r="O57" s="30">
        <v>9</v>
      </c>
      <c r="P57" s="31" t="s">
        <v>69</v>
      </c>
      <c r="Q57" s="32">
        <v>3490</v>
      </c>
      <c r="R57" s="33">
        <v>1.9684484227031479E-2</v>
      </c>
      <c r="S57" s="32">
        <v>2963</v>
      </c>
      <c r="T57" s="33">
        <v>1.9493805798798662E-2</v>
      </c>
      <c r="U57" s="34">
        <v>0.1778602767465407</v>
      </c>
      <c r="V57" s="51">
        <v>2</v>
      </c>
    </row>
    <row r="58" spans="2:22" ht="15" thickBot="1" x14ac:dyDescent="0.25">
      <c r="B58" s="35">
        <v>10</v>
      </c>
      <c r="C58" s="36" t="s">
        <v>168</v>
      </c>
      <c r="D58" s="37">
        <v>415</v>
      </c>
      <c r="E58" s="38">
        <v>2.1512622466435125E-2</v>
      </c>
      <c r="F58" s="37">
        <v>332</v>
      </c>
      <c r="G58" s="38">
        <v>2.0641631434966425E-2</v>
      </c>
      <c r="H58" s="39">
        <v>0.25</v>
      </c>
      <c r="I58" s="52">
        <v>0</v>
      </c>
      <c r="J58" s="37">
        <v>381</v>
      </c>
      <c r="K58" s="39">
        <v>8.9238845144356871E-2</v>
      </c>
      <c r="L58" s="52">
        <v>2</v>
      </c>
      <c r="M58" s="46"/>
      <c r="N58" s="46"/>
      <c r="O58" s="35">
        <v>10</v>
      </c>
      <c r="P58" s="36" t="s">
        <v>61</v>
      </c>
      <c r="Q58" s="37">
        <v>3245</v>
      </c>
      <c r="R58" s="38">
        <v>1.8302622153787147E-2</v>
      </c>
      <c r="S58" s="37">
        <v>3026</v>
      </c>
      <c r="T58" s="38">
        <v>1.9908287663572308E-2</v>
      </c>
      <c r="U58" s="39">
        <v>7.2372769332452069E-2</v>
      </c>
      <c r="V58" s="52">
        <v>-1</v>
      </c>
    </row>
    <row r="59" spans="2:22" ht="15" thickBot="1" x14ac:dyDescent="0.25">
      <c r="B59" s="30">
        <v>11</v>
      </c>
      <c r="C59" s="31" t="s">
        <v>80</v>
      </c>
      <c r="D59" s="32">
        <v>408</v>
      </c>
      <c r="E59" s="33">
        <v>2.1149758954953086E-2</v>
      </c>
      <c r="F59" s="32">
        <v>491</v>
      </c>
      <c r="G59" s="33">
        <v>3.0527232031832878E-2</v>
      </c>
      <c r="H59" s="34">
        <v>-0.16904276985743383</v>
      </c>
      <c r="I59" s="51">
        <v>-6</v>
      </c>
      <c r="J59" s="32">
        <v>478</v>
      </c>
      <c r="K59" s="34">
        <v>-0.14644351464435146</v>
      </c>
      <c r="L59" s="51">
        <v>-7</v>
      </c>
      <c r="M59" s="46"/>
      <c r="N59" s="46"/>
      <c r="O59" s="30">
        <v>11</v>
      </c>
      <c r="P59" s="31" t="s">
        <v>80</v>
      </c>
      <c r="Q59" s="32">
        <v>2986</v>
      </c>
      <c r="R59" s="33">
        <v>1.6841796533500285E-2</v>
      </c>
      <c r="S59" s="32">
        <v>3489</v>
      </c>
      <c r="T59" s="33">
        <v>2.2954400415797681E-2</v>
      </c>
      <c r="U59" s="34">
        <v>-0.14416738320435651</v>
      </c>
      <c r="V59" s="51">
        <v>-4</v>
      </c>
    </row>
    <row r="60" spans="2:22" ht="15" thickBot="1" x14ac:dyDescent="0.25">
      <c r="B60" s="35">
        <v>12</v>
      </c>
      <c r="C60" s="36" t="s">
        <v>89</v>
      </c>
      <c r="D60" s="37">
        <v>388</v>
      </c>
      <c r="E60" s="38">
        <v>2.0113006065004407E-2</v>
      </c>
      <c r="F60" s="37">
        <v>215</v>
      </c>
      <c r="G60" s="38">
        <v>1.3367321561800547E-2</v>
      </c>
      <c r="H60" s="39">
        <v>0.80465116279069759</v>
      </c>
      <c r="I60" s="52">
        <v>11</v>
      </c>
      <c r="J60" s="37">
        <v>384</v>
      </c>
      <c r="K60" s="39">
        <v>1.0416666666666741E-2</v>
      </c>
      <c r="L60" s="52">
        <v>-1</v>
      </c>
      <c r="M60" s="46"/>
      <c r="N60" s="46"/>
      <c r="O60" s="35">
        <v>12</v>
      </c>
      <c r="P60" s="36" t="s">
        <v>152</v>
      </c>
      <c r="Q60" s="37">
        <v>2968</v>
      </c>
      <c r="R60" s="38">
        <v>1.6740271973017029E-2</v>
      </c>
      <c r="S60" s="37">
        <v>2591</v>
      </c>
      <c r="T60" s="38">
        <v>1.7046389073468556E-2</v>
      </c>
      <c r="U60" s="39">
        <v>0.14550366653801627</v>
      </c>
      <c r="V60" s="52">
        <v>3</v>
      </c>
    </row>
    <row r="61" spans="2:22" ht="15" thickBot="1" x14ac:dyDescent="0.25">
      <c r="B61" s="30">
        <v>13</v>
      </c>
      <c r="C61" s="31" t="s">
        <v>155</v>
      </c>
      <c r="D61" s="32">
        <v>365</v>
      </c>
      <c r="E61" s="33">
        <v>1.8920740241563424E-2</v>
      </c>
      <c r="F61" s="32">
        <v>175</v>
      </c>
      <c r="G61" s="33">
        <v>1.0880378015419049E-2</v>
      </c>
      <c r="H61" s="34">
        <v>1.0857142857142859</v>
      </c>
      <c r="I61" s="51">
        <v>16</v>
      </c>
      <c r="J61" s="32">
        <v>277</v>
      </c>
      <c r="K61" s="34">
        <v>0.31768953068592065</v>
      </c>
      <c r="L61" s="51">
        <v>4</v>
      </c>
      <c r="M61" s="46"/>
      <c r="N61" s="46"/>
      <c r="O61" s="30">
        <v>13</v>
      </c>
      <c r="P61" s="31" t="s">
        <v>97</v>
      </c>
      <c r="Q61" s="32">
        <v>2843</v>
      </c>
      <c r="R61" s="33">
        <v>1.603524030299441E-2</v>
      </c>
      <c r="S61" s="32">
        <v>2662</v>
      </c>
      <c r="T61" s="33">
        <v>1.7513503555991235E-2</v>
      </c>
      <c r="U61" s="34">
        <v>6.7993989481592854E-2</v>
      </c>
      <c r="V61" s="51">
        <v>1</v>
      </c>
    </row>
    <row r="62" spans="2:22" ht="15" thickBot="1" x14ac:dyDescent="0.25">
      <c r="B62" s="35">
        <v>14</v>
      </c>
      <c r="C62" s="36" t="s">
        <v>87</v>
      </c>
      <c r="D62" s="37">
        <v>329</v>
      </c>
      <c r="E62" s="38">
        <v>1.7054585039655797E-2</v>
      </c>
      <c r="F62" s="37">
        <v>571</v>
      </c>
      <c r="G62" s="38">
        <v>3.5501119124595873E-2</v>
      </c>
      <c r="H62" s="39">
        <v>-0.42381786339754812</v>
      </c>
      <c r="I62" s="52">
        <v>-10</v>
      </c>
      <c r="J62" s="37">
        <v>413</v>
      </c>
      <c r="K62" s="39">
        <v>-0.20338983050847459</v>
      </c>
      <c r="L62" s="52">
        <v>-6</v>
      </c>
      <c r="M62" s="46"/>
      <c r="N62" s="46"/>
      <c r="O62" s="35">
        <v>14</v>
      </c>
      <c r="P62" s="36" t="s">
        <v>89</v>
      </c>
      <c r="Q62" s="37">
        <v>2839</v>
      </c>
      <c r="R62" s="38">
        <v>1.6012679289553688E-2</v>
      </c>
      <c r="S62" s="37">
        <v>2278</v>
      </c>
      <c r="T62" s="38">
        <v>1.498713790403758E-2</v>
      </c>
      <c r="U62" s="39">
        <v>0.24626865671641784</v>
      </c>
      <c r="V62" s="52">
        <v>3</v>
      </c>
    </row>
    <row r="63" spans="2:22" ht="15" thickBot="1" x14ac:dyDescent="0.25">
      <c r="B63" s="30">
        <v>15</v>
      </c>
      <c r="C63" s="31" t="s">
        <v>69</v>
      </c>
      <c r="D63" s="32">
        <v>317</v>
      </c>
      <c r="E63" s="33">
        <v>1.643253330568659E-2</v>
      </c>
      <c r="F63" s="32">
        <v>279</v>
      </c>
      <c r="G63" s="33">
        <v>1.7346431236010942E-2</v>
      </c>
      <c r="H63" s="34">
        <v>0.13620071684587809</v>
      </c>
      <c r="I63" s="51">
        <v>-1</v>
      </c>
      <c r="J63" s="32">
        <v>444</v>
      </c>
      <c r="K63" s="34">
        <v>-0.286036036036036</v>
      </c>
      <c r="L63" s="51">
        <v>-9</v>
      </c>
      <c r="M63" s="46"/>
      <c r="N63" s="46"/>
      <c r="O63" s="30">
        <v>15</v>
      </c>
      <c r="P63" s="31" t="s">
        <v>45</v>
      </c>
      <c r="Q63" s="32">
        <v>2684</v>
      </c>
      <c r="R63" s="33">
        <v>1.513844001872564E-2</v>
      </c>
      <c r="S63" s="32">
        <v>2185</v>
      </c>
      <c r="T63" s="33">
        <v>1.4375283722705053E-2</v>
      </c>
      <c r="U63" s="34">
        <v>0.22837528604118984</v>
      </c>
      <c r="V63" s="51">
        <v>3</v>
      </c>
    </row>
    <row r="64" spans="2:22" ht="15" thickBot="1" x14ac:dyDescent="0.25">
      <c r="B64" s="35">
        <v>16</v>
      </c>
      <c r="C64" s="36" t="s">
        <v>153</v>
      </c>
      <c r="D64" s="37">
        <v>316</v>
      </c>
      <c r="E64" s="38">
        <v>1.6380695661189156E-2</v>
      </c>
      <c r="F64" s="37">
        <v>228</v>
      </c>
      <c r="G64" s="38">
        <v>1.4175578214374533E-2</v>
      </c>
      <c r="H64" s="39">
        <v>0.38596491228070184</v>
      </c>
      <c r="I64" s="52">
        <v>6</v>
      </c>
      <c r="J64" s="37">
        <v>227</v>
      </c>
      <c r="K64" s="39">
        <v>0.39207048458149774</v>
      </c>
      <c r="L64" s="52">
        <v>7</v>
      </c>
      <c r="M64" s="46"/>
      <c r="N64" s="46"/>
      <c r="O64" s="35">
        <v>16</v>
      </c>
      <c r="P64" s="36" t="s">
        <v>35</v>
      </c>
      <c r="Q64" s="37">
        <v>2505</v>
      </c>
      <c r="R64" s="38">
        <v>1.4128834667253252E-2</v>
      </c>
      <c r="S64" s="37">
        <v>2003</v>
      </c>
      <c r="T64" s="38">
        <v>1.3177891668914518E-2</v>
      </c>
      <c r="U64" s="39">
        <v>0.25062406390414371</v>
      </c>
      <c r="V64" s="52">
        <v>4</v>
      </c>
    </row>
    <row r="65" spans="2:22" ht="15" thickBot="1" x14ac:dyDescent="0.25">
      <c r="B65" s="30">
        <v>17</v>
      </c>
      <c r="C65" s="31" t="s">
        <v>167</v>
      </c>
      <c r="D65" s="32">
        <v>310</v>
      </c>
      <c r="E65" s="33">
        <v>1.6069669794204551E-2</v>
      </c>
      <c r="F65" s="32">
        <v>0</v>
      </c>
      <c r="G65" s="33">
        <v>0</v>
      </c>
      <c r="H65" s="34" t="s">
        <v>164</v>
      </c>
      <c r="I65" s="51" t="s">
        <v>164</v>
      </c>
      <c r="J65" s="32">
        <v>385</v>
      </c>
      <c r="K65" s="34">
        <v>-0.19480519480519476</v>
      </c>
      <c r="L65" s="51">
        <v>-7</v>
      </c>
      <c r="M65" s="46"/>
      <c r="N65" s="46"/>
      <c r="O65" s="30">
        <v>17</v>
      </c>
      <c r="P65" s="31" t="s">
        <v>155</v>
      </c>
      <c r="Q65" s="32">
        <v>2500</v>
      </c>
      <c r="R65" s="33">
        <v>1.4100633400452348E-2</v>
      </c>
      <c r="S65" s="32">
        <v>1961</v>
      </c>
      <c r="T65" s="33">
        <v>1.2901570425732086E-2</v>
      </c>
      <c r="U65" s="34">
        <v>0.27485976542580315</v>
      </c>
      <c r="V65" s="51">
        <v>4</v>
      </c>
    </row>
    <row r="66" spans="2:22" ht="15" thickBot="1" x14ac:dyDescent="0.25">
      <c r="B66" s="35">
        <v>18</v>
      </c>
      <c r="C66" s="36" t="s">
        <v>159</v>
      </c>
      <c r="D66" s="37">
        <v>308</v>
      </c>
      <c r="E66" s="38">
        <v>1.5965994505209684E-2</v>
      </c>
      <c r="F66" s="37">
        <v>34</v>
      </c>
      <c r="G66" s="38">
        <v>2.1139020144242725E-3</v>
      </c>
      <c r="H66" s="39">
        <v>8.0588235294117645</v>
      </c>
      <c r="I66" s="52">
        <v>77</v>
      </c>
      <c r="J66" s="37">
        <v>331</v>
      </c>
      <c r="K66" s="39">
        <v>-6.9486404833836835E-2</v>
      </c>
      <c r="L66" s="52">
        <v>-3</v>
      </c>
      <c r="M66" s="46"/>
      <c r="N66" s="46"/>
      <c r="O66" s="35">
        <v>18</v>
      </c>
      <c r="P66" s="36" t="s">
        <v>85</v>
      </c>
      <c r="Q66" s="37">
        <v>2474</v>
      </c>
      <c r="R66" s="38">
        <v>1.3953986813087644E-2</v>
      </c>
      <c r="S66" s="37">
        <v>2549</v>
      </c>
      <c r="T66" s="38">
        <v>1.6770067830286124E-2</v>
      </c>
      <c r="U66" s="39">
        <v>-2.9423303256178923E-2</v>
      </c>
      <c r="V66" s="52">
        <v>-2</v>
      </c>
    </row>
    <row r="67" spans="2:22" ht="15" thickBot="1" x14ac:dyDescent="0.25">
      <c r="B67" s="30">
        <v>19</v>
      </c>
      <c r="C67" s="31" t="s">
        <v>97</v>
      </c>
      <c r="D67" s="32">
        <v>283</v>
      </c>
      <c r="E67" s="33">
        <v>1.4670053392773833E-2</v>
      </c>
      <c r="F67" s="32">
        <v>355</v>
      </c>
      <c r="G67" s="33">
        <v>2.2071623974135788E-2</v>
      </c>
      <c r="H67" s="34">
        <v>-0.20281690140845066</v>
      </c>
      <c r="I67" s="51">
        <v>-11</v>
      </c>
      <c r="J67" s="32">
        <v>231</v>
      </c>
      <c r="K67" s="34">
        <v>0.22510822510822504</v>
      </c>
      <c r="L67" s="51">
        <v>3</v>
      </c>
      <c r="O67" s="30">
        <v>19</v>
      </c>
      <c r="P67" s="31" t="s">
        <v>131</v>
      </c>
      <c r="Q67" s="32">
        <v>2457</v>
      </c>
      <c r="R67" s="33">
        <v>1.3858102505964568E-2</v>
      </c>
      <c r="S67" s="32">
        <v>1455</v>
      </c>
      <c r="T67" s="33">
        <v>9.572557353105653E-3</v>
      </c>
      <c r="U67" s="34">
        <v>0.68865979381443299</v>
      </c>
      <c r="V67" s="51">
        <v>13</v>
      </c>
    </row>
    <row r="68" spans="2:22" ht="15" thickBot="1" x14ac:dyDescent="0.25">
      <c r="B68" s="35" t="s">
        <v>164</v>
      </c>
      <c r="C68" s="36" t="s">
        <v>45</v>
      </c>
      <c r="D68" s="37">
        <v>283</v>
      </c>
      <c r="E68" s="38">
        <v>1.4670053392773833E-2</v>
      </c>
      <c r="F68" s="37">
        <v>195</v>
      </c>
      <c r="G68" s="38">
        <v>1.2123849788609798E-2</v>
      </c>
      <c r="H68" s="39">
        <v>0.45128205128205123</v>
      </c>
      <c r="I68" s="52">
        <v>7</v>
      </c>
      <c r="J68" s="37">
        <v>256</v>
      </c>
      <c r="K68" s="39">
        <v>0.10546875</v>
      </c>
      <c r="L68" s="52">
        <v>0</v>
      </c>
      <c r="O68" s="35">
        <v>20</v>
      </c>
      <c r="P68" s="36" t="s">
        <v>37</v>
      </c>
      <c r="Q68" s="37">
        <v>2450</v>
      </c>
      <c r="R68" s="38">
        <v>1.3818620732443301E-2</v>
      </c>
      <c r="S68" s="37">
        <v>2698</v>
      </c>
      <c r="T68" s="38">
        <v>1.7750350335861892E-2</v>
      </c>
      <c r="U68" s="39">
        <v>-9.1919940696812419E-2</v>
      </c>
      <c r="V68" s="52">
        <v>-7</v>
      </c>
    </row>
    <row r="69" spans="2:22" ht="15" thickBot="1" x14ac:dyDescent="0.25">
      <c r="B69" s="84" t="s">
        <v>40</v>
      </c>
      <c r="C69" s="85"/>
      <c r="D69" s="40">
        <f>SUM(D49:D68)</f>
        <v>9065</v>
      </c>
      <c r="E69" s="41">
        <f>D69/D71</f>
        <v>0.46990824736923953</v>
      </c>
      <c r="F69" s="40">
        <f>SUM(F49:F68)</f>
        <v>6803</v>
      </c>
      <c r="G69" s="41">
        <f>F69/F71</f>
        <v>0.4229669236508331</v>
      </c>
      <c r="H69" s="42">
        <f>D69/F69-1</f>
        <v>0.33250036748493317</v>
      </c>
      <c r="I69" s="53"/>
      <c r="J69" s="40">
        <f>SUM(J49:J68)</f>
        <v>7986</v>
      </c>
      <c r="K69" s="41">
        <f>D69/J69-1</f>
        <v>0.13511144502880046</v>
      </c>
      <c r="L69" s="40"/>
      <c r="O69" s="84" t="s">
        <v>40</v>
      </c>
      <c r="P69" s="85"/>
      <c r="Q69" s="40">
        <f>SUM(Q49:Q68)</f>
        <v>73738</v>
      </c>
      <c r="R69" s="41">
        <f>Q69/Q71</f>
        <v>0.41590100227302212</v>
      </c>
      <c r="S69" s="40">
        <f>SUM(S49:S68)</f>
        <v>66879</v>
      </c>
      <c r="T69" s="41">
        <f>S69/S71</f>
        <v>0.44000210530470996</v>
      </c>
      <c r="U69" s="42">
        <f>Q69/S69-1</f>
        <v>0.10255835164999483</v>
      </c>
      <c r="V69" s="53"/>
    </row>
    <row r="70" spans="2:22" ht="15" thickBot="1" x14ac:dyDescent="0.25">
      <c r="B70" s="84" t="s">
        <v>12</v>
      </c>
      <c r="C70" s="85"/>
      <c r="D70" s="40">
        <f>D71-SUM(D49:D68)</f>
        <v>10226</v>
      </c>
      <c r="E70" s="41">
        <f>D70/D71</f>
        <v>0.53009175263076047</v>
      </c>
      <c r="F70" s="40">
        <f>F71-SUM(F49:F68)</f>
        <v>9281</v>
      </c>
      <c r="G70" s="41">
        <f>F70/F71</f>
        <v>0.5770330763491669</v>
      </c>
      <c r="H70" s="42">
        <f>D70/F70-1</f>
        <v>0.10182092446934599</v>
      </c>
      <c r="I70" s="53"/>
      <c r="J70" s="40">
        <f>J71-SUM(J49:J68)</f>
        <v>10421</v>
      </c>
      <c r="K70" s="41">
        <f>D70/J70-1</f>
        <v>-1.8712215718261205E-2</v>
      </c>
      <c r="L70" s="40"/>
      <c r="O70" s="84" t="s">
        <v>12</v>
      </c>
      <c r="P70" s="85"/>
      <c r="Q70" s="40">
        <f>Q71-SUM(Q49:Q68)</f>
        <v>103559</v>
      </c>
      <c r="R70" s="41">
        <f>Q70/Q71</f>
        <v>0.58409899772697793</v>
      </c>
      <c r="S70" s="40">
        <f>S71-SUM(S49:S68)</f>
        <v>85118</v>
      </c>
      <c r="T70" s="41">
        <f>S70/S71</f>
        <v>0.55999789469529004</v>
      </c>
      <c r="U70" s="42">
        <f>Q70/S70-1</f>
        <v>0.21665217697784245</v>
      </c>
      <c r="V70" s="53"/>
    </row>
    <row r="71" spans="2:22" ht="15" thickBot="1" x14ac:dyDescent="0.25">
      <c r="B71" s="86" t="s">
        <v>34</v>
      </c>
      <c r="C71" s="87"/>
      <c r="D71" s="43">
        <v>19291</v>
      </c>
      <c r="E71" s="44">
        <v>1</v>
      </c>
      <c r="F71" s="43">
        <v>16084</v>
      </c>
      <c r="G71" s="44">
        <v>0.98856005968664507</v>
      </c>
      <c r="H71" s="45">
        <v>0.19939069883113647</v>
      </c>
      <c r="I71" s="55"/>
      <c r="J71" s="43">
        <v>18407</v>
      </c>
      <c r="K71" s="45">
        <v>4.8025207801379866E-2</v>
      </c>
      <c r="L71" s="43"/>
      <c r="M71" s="46"/>
      <c r="O71" s="86" t="s">
        <v>34</v>
      </c>
      <c r="P71" s="87"/>
      <c r="Q71" s="43">
        <v>177297</v>
      </c>
      <c r="R71" s="44">
        <v>1</v>
      </c>
      <c r="S71" s="43">
        <v>151997</v>
      </c>
      <c r="T71" s="44">
        <v>1</v>
      </c>
      <c r="U71" s="45">
        <v>0.16645065363132172</v>
      </c>
      <c r="V71" s="55"/>
    </row>
    <row r="72" spans="2:22" x14ac:dyDescent="0.2">
      <c r="B72" s="47" t="s">
        <v>68</v>
      </c>
      <c r="O72" s="47" t="s">
        <v>68</v>
      </c>
    </row>
    <row r="73" spans="2:22" ht="15" customHeight="1" x14ac:dyDescent="0.2">
      <c r="B73" s="48" t="s">
        <v>67</v>
      </c>
      <c r="O73" s="48" t="s">
        <v>67</v>
      </c>
    </row>
  </sheetData>
  <mergeCells count="84">
    <mergeCell ref="J47:J48"/>
    <mergeCell ref="B3:L3"/>
    <mergeCell ref="B4:L4"/>
    <mergeCell ref="J6:L6"/>
    <mergeCell ref="J7:L7"/>
    <mergeCell ref="D6:I6"/>
    <mergeCell ref="H8:H9"/>
    <mergeCell ref="K8:K9"/>
    <mergeCell ref="L8:L9"/>
    <mergeCell ref="D8:E9"/>
    <mergeCell ref="F8:G9"/>
    <mergeCell ref="I8:I9"/>
    <mergeCell ref="C9:C11"/>
    <mergeCell ref="J8:J9"/>
    <mergeCell ref="K10:K11"/>
    <mergeCell ref="J43:L43"/>
    <mergeCell ref="J45:J46"/>
    <mergeCell ref="L10:L11"/>
    <mergeCell ref="B33:C33"/>
    <mergeCell ref="B34:C34"/>
    <mergeCell ref="B41:L41"/>
    <mergeCell ref="B9:B11"/>
    <mergeCell ref="D45:E46"/>
    <mergeCell ref="F45:G46"/>
    <mergeCell ref="J44:L44"/>
    <mergeCell ref="J10:J11"/>
    <mergeCell ref="D7:I7"/>
    <mergeCell ref="I10:I11"/>
    <mergeCell ref="B40:L40"/>
    <mergeCell ref="H10:H11"/>
    <mergeCell ref="B46:B48"/>
    <mergeCell ref="C46:C48"/>
    <mergeCell ref="K45:K46"/>
    <mergeCell ref="B32:C32"/>
    <mergeCell ref="B6:B8"/>
    <mergeCell ref="C6:C8"/>
    <mergeCell ref="D44:I44"/>
    <mergeCell ref="I47:I48"/>
    <mergeCell ref="L45:L46"/>
    <mergeCell ref="H47:H48"/>
    <mergeCell ref="K47:K48"/>
    <mergeCell ref="L47:L48"/>
    <mergeCell ref="O9:O11"/>
    <mergeCell ref="P9:P11"/>
    <mergeCell ref="D43:I43"/>
    <mergeCell ref="C43:C45"/>
    <mergeCell ref="B71:C71"/>
    <mergeCell ref="H45:H46"/>
    <mergeCell ref="I45:I46"/>
    <mergeCell ref="B43:B45"/>
    <mergeCell ref="B70:C70"/>
    <mergeCell ref="B69:C69"/>
    <mergeCell ref="O41:V41"/>
    <mergeCell ref="O43:O45"/>
    <mergeCell ref="P43:P45"/>
    <mergeCell ref="Q43:V43"/>
    <mergeCell ref="Q44:V44"/>
    <mergeCell ref="Q45:R46"/>
    <mergeCell ref="O4:V4"/>
    <mergeCell ref="O2:V3"/>
    <mergeCell ref="O39:V40"/>
    <mergeCell ref="U10:U11"/>
    <mergeCell ref="V10:V11"/>
    <mergeCell ref="O32:P32"/>
    <mergeCell ref="O33:P33"/>
    <mergeCell ref="O34:P34"/>
    <mergeCell ref="O6:O8"/>
    <mergeCell ref="P6:P8"/>
    <mergeCell ref="Q6:V6"/>
    <mergeCell ref="Q7:V7"/>
    <mergeCell ref="Q8:R9"/>
    <mergeCell ref="S8:T9"/>
    <mergeCell ref="U8:U9"/>
    <mergeCell ref="V8:V9"/>
    <mergeCell ref="O71:P71"/>
    <mergeCell ref="V45:V46"/>
    <mergeCell ref="O46:O48"/>
    <mergeCell ref="P46:P48"/>
    <mergeCell ref="U47:U48"/>
    <mergeCell ref="V47:V48"/>
    <mergeCell ref="U45:U46"/>
    <mergeCell ref="O70:P70"/>
    <mergeCell ref="S45:T46"/>
    <mergeCell ref="O69:P69"/>
  </mergeCells>
  <conditionalFormatting sqref="D12:H31">
    <cfRule type="cellIs" dxfId="76" priority="37" operator="equal">
      <formula>0</formula>
    </cfRule>
  </conditionalFormatting>
  <conditionalFormatting sqref="D49:H68">
    <cfRule type="cellIs" dxfId="75" priority="23" operator="equal">
      <formula>0</formula>
    </cfRule>
  </conditionalFormatting>
  <conditionalFormatting sqref="H12:H33">
    <cfRule type="cellIs" dxfId="74" priority="39" operator="lessThan">
      <formula>0</formula>
    </cfRule>
  </conditionalFormatting>
  <conditionalFormatting sqref="H49:H70">
    <cfRule type="cellIs" dxfId="73" priority="25" operator="lessThan">
      <formula>0</formula>
    </cfRule>
  </conditionalFormatting>
  <conditionalFormatting sqref="I12:I31 V49:V68">
    <cfRule type="cellIs" dxfId="72" priority="42" operator="lessThan">
      <formula>0</formula>
    </cfRule>
    <cfRule type="cellIs" dxfId="71" priority="43" operator="equal">
      <formula>0</formula>
    </cfRule>
    <cfRule type="cellIs" dxfId="70" priority="44" operator="greaterThan">
      <formula>0</formula>
    </cfRule>
  </conditionalFormatting>
  <conditionalFormatting sqref="I49:I68">
    <cfRule type="cellIs" dxfId="69" priority="28" operator="lessThan">
      <formula>0</formula>
    </cfRule>
    <cfRule type="cellIs" dxfId="68" priority="29" operator="equal">
      <formula>0</formula>
    </cfRule>
    <cfRule type="cellIs" dxfId="67" priority="30" operator="greaterThan">
      <formula>0</formula>
    </cfRule>
  </conditionalFormatting>
  <conditionalFormatting sqref="J12:K31">
    <cfRule type="cellIs" dxfId="66" priority="34" operator="equal">
      <formula>0</formula>
    </cfRule>
  </conditionalFormatting>
  <conditionalFormatting sqref="J49:K68">
    <cfRule type="cellIs" dxfId="65" priority="20" operator="equal">
      <formula>0</formula>
    </cfRule>
  </conditionalFormatting>
  <conditionalFormatting sqref="K12:L31">
    <cfRule type="cellIs" dxfId="64" priority="31" operator="lessThan">
      <formula>0</formula>
    </cfRule>
  </conditionalFormatting>
  <conditionalFormatting sqref="K49:L68">
    <cfRule type="cellIs" dxfId="63" priority="17" operator="lessThan">
      <formula>0</formula>
    </cfRule>
  </conditionalFormatting>
  <conditionalFormatting sqref="L12:L31">
    <cfRule type="cellIs" dxfId="62" priority="32" operator="equal">
      <formula>0</formula>
    </cfRule>
    <cfRule type="cellIs" dxfId="61" priority="33" operator="greaterThan">
      <formula>0</formula>
    </cfRule>
  </conditionalFormatting>
  <conditionalFormatting sqref="L49:L68">
    <cfRule type="cellIs" dxfId="60" priority="18" operator="equal">
      <formula>0</formula>
    </cfRule>
    <cfRule type="cellIs" dxfId="59" priority="19" operator="greaterThan">
      <formula>0</formula>
    </cfRule>
  </conditionalFormatting>
  <conditionalFormatting sqref="Q12:U31">
    <cfRule type="cellIs" dxfId="58" priority="9" operator="equal">
      <formula>0</formula>
    </cfRule>
  </conditionalFormatting>
  <conditionalFormatting sqref="Q49:U68">
    <cfRule type="cellIs" dxfId="57" priority="38" operator="equal">
      <formula>0</formula>
    </cfRule>
  </conditionalFormatting>
  <conditionalFormatting sqref="U12:U33">
    <cfRule type="cellIs" dxfId="56" priority="11" operator="lessThan">
      <formula>0</formula>
    </cfRule>
  </conditionalFormatting>
  <conditionalFormatting sqref="U49:U70">
    <cfRule type="cellIs" dxfId="55" priority="4" operator="lessThan">
      <formula>0</formula>
    </cfRule>
  </conditionalFormatting>
  <conditionalFormatting sqref="V12:V31">
    <cfRule type="cellIs" dxfId="54" priority="14" operator="lessThan">
      <formula>0</formula>
    </cfRule>
    <cfRule type="cellIs" dxfId="53" priority="15" operator="equal">
      <formula>0</formula>
    </cfRule>
    <cfRule type="cellIs" dxfId="52" priority="16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9" orientation="landscape" horizontalDpi="4294967292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B1:V73"/>
  <sheetViews>
    <sheetView showGridLines="0" workbookViewId="0"/>
  </sheetViews>
  <sheetFormatPr defaultColWidth="9.140625" defaultRowHeight="14.25" x14ac:dyDescent="0.2"/>
  <cols>
    <col min="1" max="1" width="3" style="5" customWidth="1"/>
    <col min="2" max="2" width="8.140625" style="5" customWidth="1"/>
    <col min="3" max="3" width="23.140625" style="5" customWidth="1"/>
    <col min="4" max="12" width="10.42578125" style="5" customWidth="1"/>
    <col min="13" max="14" width="1.42578125" style="5" customWidth="1"/>
    <col min="15" max="15" width="9.140625" style="5"/>
    <col min="16" max="16" width="16.85546875" style="5" bestFit="1" customWidth="1"/>
    <col min="17" max="22" width="10.42578125" style="5" customWidth="1"/>
    <col min="23" max="16384" width="9.140625" style="5"/>
  </cols>
  <sheetData>
    <row r="1" spans="2:22" x14ac:dyDescent="0.2">
      <c r="B1" s="49" t="s">
        <v>3</v>
      </c>
      <c r="D1" s="3"/>
      <c r="L1" s="4"/>
      <c r="P1" s="1"/>
      <c r="V1" s="62">
        <v>46329</v>
      </c>
    </row>
    <row r="2" spans="2:22" ht="15" customHeight="1" x14ac:dyDescent="0.2">
      <c r="D2" s="3"/>
      <c r="L2" s="4"/>
      <c r="O2" s="102" t="s">
        <v>133</v>
      </c>
      <c r="P2" s="102"/>
      <c r="Q2" s="102"/>
      <c r="R2" s="102"/>
      <c r="S2" s="102"/>
      <c r="T2" s="102"/>
      <c r="U2" s="102"/>
      <c r="V2" s="102"/>
    </row>
    <row r="3" spans="2:22" ht="14.45" customHeight="1" x14ac:dyDescent="0.2">
      <c r="B3" s="68" t="s">
        <v>188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46"/>
      <c r="N3" s="49"/>
      <c r="O3" s="102"/>
      <c r="P3" s="102"/>
      <c r="Q3" s="102"/>
      <c r="R3" s="102"/>
      <c r="S3" s="102"/>
      <c r="T3" s="102"/>
      <c r="U3" s="102"/>
      <c r="V3" s="102"/>
    </row>
    <row r="4" spans="2:22" ht="14.45" customHeight="1" x14ac:dyDescent="0.2">
      <c r="B4" s="98" t="s">
        <v>189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46"/>
      <c r="N4" s="49"/>
      <c r="O4" s="98" t="s">
        <v>134</v>
      </c>
      <c r="P4" s="98"/>
      <c r="Q4" s="98"/>
      <c r="R4" s="98"/>
      <c r="S4" s="98"/>
      <c r="T4" s="98"/>
      <c r="U4" s="98"/>
      <c r="V4" s="98"/>
    </row>
    <row r="5" spans="2:22" ht="14.45" customHeight="1" thickBot="1" x14ac:dyDescent="0.25">
      <c r="B5" s="50"/>
      <c r="C5" s="50"/>
      <c r="D5" s="50"/>
      <c r="E5" s="50"/>
      <c r="F5" s="50"/>
      <c r="G5" s="50"/>
      <c r="H5" s="50"/>
      <c r="I5" s="50"/>
      <c r="J5" s="50"/>
      <c r="K5" s="46"/>
      <c r="L5" s="23" t="s">
        <v>4</v>
      </c>
      <c r="M5" s="46"/>
      <c r="N5" s="46"/>
      <c r="O5" s="57"/>
      <c r="P5" s="57"/>
      <c r="Q5" s="57"/>
      <c r="R5" s="57"/>
      <c r="S5" s="57"/>
      <c r="T5" s="57"/>
      <c r="U5" s="57"/>
      <c r="V5" s="23" t="s">
        <v>4</v>
      </c>
    </row>
    <row r="6" spans="2:22" ht="14.45" customHeight="1" x14ac:dyDescent="0.2">
      <c r="B6" s="70" t="s">
        <v>0</v>
      </c>
      <c r="C6" s="72" t="s">
        <v>1</v>
      </c>
      <c r="D6" s="74" t="s">
        <v>169</v>
      </c>
      <c r="E6" s="75"/>
      <c r="F6" s="75"/>
      <c r="G6" s="75"/>
      <c r="H6" s="75"/>
      <c r="I6" s="76"/>
      <c r="J6" s="74" t="s">
        <v>160</v>
      </c>
      <c r="K6" s="75"/>
      <c r="L6" s="76"/>
      <c r="M6" s="46"/>
      <c r="N6" s="46"/>
      <c r="O6" s="70" t="s">
        <v>0</v>
      </c>
      <c r="P6" s="72" t="s">
        <v>1</v>
      </c>
      <c r="Q6" s="74" t="s">
        <v>175</v>
      </c>
      <c r="R6" s="75"/>
      <c r="S6" s="75"/>
      <c r="T6" s="75"/>
      <c r="U6" s="75"/>
      <c r="V6" s="76"/>
    </row>
    <row r="7" spans="2:22" ht="14.45" customHeight="1" thickBot="1" x14ac:dyDescent="0.25">
      <c r="B7" s="71"/>
      <c r="C7" s="73"/>
      <c r="D7" s="77" t="s">
        <v>170</v>
      </c>
      <c r="E7" s="78"/>
      <c r="F7" s="78"/>
      <c r="G7" s="78"/>
      <c r="H7" s="78"/>
      <c r="I7" s="79"/>
      <c r="J7" s="77" t="s">
        <v>161</v>
      </c>
      <c r="K7" s="78"/>
      <c r="L7" s="79"/>
      <c r="M7" s="46"/>
      <c r="N7" s="46"/>
      <c r="O7" s="71"/>
      <c r="P7" s="73"/>
      <c r="Q7" s="77" t="s">
        <v>176</v>
      </c>
      <c r="R7" s="78"/>
      <c r="S7" s="78"/>
      <c r="T7" s="78"/>
      <c r="U7" s="78"/>
      <c r="V7" s="79"/>
    </row>
    <row r="8" spans="2:22" ht="14.45" customHeight="1" x14ac:dyDescent="0.2">
      <c r="B8" s="71"/>
      <c r="C8" s="73"/>
      <c r="D8" s="80">
        <v>2026</v>
      </c>
      <c r="E8" s="81"/>
      <c r="F8" s="80">
        <v>2025</v>
      </c>
      <c r="G8" s="81"/>
      <c r="H8" s="88" t="s">
        <v>5</v>
      </c>
      <c r="I8" s="88" t="s">
        <v>42</v>
      </c>
      <c r="J8" s="88">
        <v>2026</v>
      </c>
      <c r="K8" s="88" t="s">
        <v>171</v>
      </c>
      <c r="L8" s="90" t="s">
        <v>173</v>
      </c>
      <c r="M8" s="46"/>
      <c r="N8" s="46"/>
      <c r="O8" s="71"/>
      <c r="P8" s="73"/>
      <c r="Q8" s="80">
        <v>2026</v>
      </c>
      <c r="R8" s="81"/>
      <c r="S8" s="80">
        <v>2025</v>
      </c>
      <c r="T8" s="81"/>
      <c r="U8" s="88" t="s">
        <v>5</v>
      </c>
      <c r="V8" s="90" t="s">
        <v>63</v>
      </c>
    </row>
    <row r="9" spans="2:22" ht="14.45" customHeight="1" thickBot="1" x14ac:dyDescent="0.25">
      <c r="B9" s="92" t="s">
        <v>6</v>
      </c>
      <c r="C9" s="94" t="s">
        <v>7</v>
      </c>
      <c r="D9" s="82"/>
      <c r="E9" s="83"/>
      <c r="F9" s="82"/>
      <c r="G9" s="83"/>
      <c r="H9" s="89"/>
      <c r="I9" s="89"/>
      <c r="J9" s="89"/>
      <c r="K9" s="89"/>
      <c r="L9" s="91"/>
      <c r="M9" s="46"/>
      <c r="N9" s="46"/>
      <c r="O9" s="92" t="s">
        <v>6</v>
      </c>
      <c r="P9" s="94" t="s">
        <v>7</v>
      </c>
      <c r="Q9" s="82"/>
      <c r="R9" s="83"/>
      <c r="S9" s="82"/>
      <c r="T9" s="83"/>
      <c r="U9" s="89"/>
      <c r="V9" s="91"/>
    </row>
    <row r="10" spans="2:22" ht="14.45" customHeight="1" x14ac:dyDescent="0.2">
      <c r="B10" s="92"/>
      <c r="C10" s="94"/>
      <c r="D10" s="24" t="s">
        <v>8</v>
      </c>
      <c r="E10" s="25" t="s">
        <v>2</v>
      </c>
      <c r="F10" s="24" t="s">
        <v>8</v>
      </c>
      <c r="G10" s="25" t="s">
        <v>2</v>
      </c>
      <c r="H10" s="96" t="s">
        <v>9</v>
      </c>
      <c r="I10" s="96" t="s">
        <v>43</v>
      </c>
      <c r="J10" s="96" t="s">
        <v>8</v>
      </c>
      <c r="K10" s="96" t="s">
        <v>172</v>
      </c>
      <c r="L10" s="99" t="s">
        <v>174</v>
      </c>
      <c r="M10" s="46"/>
      <c r="N10" s="46"/>
      <c r="O10" s="92"/>
      <c r="P10" s="94"/>
      <c r="Q10" s="24" t="s">
        <v>8</v>
      </c>
      <c r="R10" s="25" t="s">
        <v>2</v>
      </c>
      <c r="S10" s="24" t="s">
        <v>8</v>
      </c>
      <c r="T10" s="25" t="s">
        <v>2</v>
      </c>
      <c r="U10" s="96" t="s">
        <v>9</v>
      </c>
      <c r="V10" s="99" t="s">
        <v>64</v>
      </c>
    </row>
    <row r="11" spans="2:22" ht="14.45" customHeight="1" thickBot="1" x14ac:dyDescent="0.25">
      <c r="B11" s="93"/>
      <c r="C11" s="95"/>
      <c r="D11" s="27" t="s">
        <v>10</v>
      </c>
      <c r="E11" s="28" t="s">
        <v>11</v>
      </c>
      <c r="F11" s="27" t="s">
        <v>10</v>
      </c>
      <c r="G11" s="28" t="s">
        <v>11</v>
      </c>
      <c r="H11" s="97"/>
      <c r="I11" s="97"/>
      <c r="J11" s="97" t="s">
        <v>10</v>
      </c>
      <c r="K11" s="97"/>
      <c r="L11" s="100"/>
      <c r="M11" s="46"/>
      <c r="N11" s="46"/>
      <c r="O11" s="93"/>
      <c r="P11" s="95"/>
      <c r="Q11" s="27" t="s">
        <v>10</v>
      </c>
      <c r="R11" s="28" t="s">
        <v>11</v>
      </c>
      <c r="S11" s="27" t="s">
        <v>10</v>
      </c>
      <c r="T11" s="28" t="s">
        <v>11</v>
      </c>
      <c r="U11" s="97"/>
      <c r="V11" s="100"/>
    </row>
    <row r="12" spans="2:22" ht="14.45" customHeight="1" thickBot="1" x14ac:dyDescent="0.25">
      <c r="B12" s="30">
        <v>1</v>
      </c>
      <c r="C12" s="31" t="s">
        <v>19</v>
      </c>
      <c r="D12" s="32">
        <v>5066</v>
      </c>
      <c r="E12" s="33">
        <v>0.13831326616976547</v>
      </c>
      <c r="F12" s="32">
        <v>5234</v>
      </c>
      <c r="G12" s="33">
        <v>0.14283375177382382</v>
      </c>
      <c r="H12" s="34">
        <v>-3.2097821933511628E-2</v>
      </c>
      <c r="I12" s="51">
        <v>0</v>
      </c>
      <c r="J12" s="32">
        <v>5336</v>
      </c>
      <c r="K12" s="34">
        <v>-5.0599700149924987E-2</v>
      </c>
      <c r="L12" s="51">
        <v>0</v>
      </c>
      <c r="M12" s="46"/>
      <c r="N12" s="46"/>
      <c r="O12" s="30">
        <v>1</v>
      </c>
      <c r="P12" s="31" t="s">
        <v>19</v>
      </c>
      <c r="Q12" s="32">
        <v>48832</v>
      </c>
      <c r="R12" s="33">
        <v>0.1398724786461884</v>
      </c>
      <c r="S12" s="32">
        <v>50898</v>
      </c>
      <c r="T12" s="33">
        <v>0.15487510611948063</v>
      </c>
      <c r="U12" s="34">
        <v>-4.0590985893355302E-2</v>
      </c>
      <c r="V12" s="51">
        <v>0</v>
      </c>
    </row>
    <row r="13" spans="2:22" ht="14.45" customHeight="1" thickBot="1" x14ac:dyDescent="0.25">
      <c r="B13" s="35">
        <v>2</v>
      </c>
      <c r="C13" s="36" t="s">
        <v>17</v>
      </c>
      <c r="D13" s="37">
        <v>4431</v>
      </c>
      <c r="E13" s="38">
        <v>0.12097632893766894</v>
      </c>
      <c r="F13" s="37">
        <v>4907</v>
      </c>
      <c r="G13" s="38">
        <v>0.13391005348761054</v>
      </c>
      <c r="H13" s="39">
        <v>-9.7004279600570564E-2</v>
      </c>
      <c r="I13" s="52">
        <v>0</v>
      </c>
      <c r="J13" s="37">
        <v>5145</v>
      </c>
      <c r="K13" s="39">
        <v>-0.13877551020408163</v>
      </c>
      <c r="L13" s="52">
        <v>0</v>
      </c>
      <c r="M13" s="46"/>
      <c r="N13" s="46"/>
      <c r="O13" s="35">
        <v>2</v>
      </c>
      <c r="P13" s="36" t="s">
        <v>17</v>
      </c>
      <c r="Q13" s="37">
        <v>43536</v>
      </c>
      <c r="R13" s="38">
        <v>0.1247028225413757</v>
      </c>
      <c r="S13" s="37">
        <v>41001</v>
      </c>
      <c r="T13" s="38">
        <v>0.12475999500972192</v>
      </c>
      <c r="U13" s="39">
        <v>6.1827760298529322E-2</v>
      </c>
      <c r="V13" s="52">
        <v>0</v>
      </c>
    </row>
    <row r="14" spans="2:22" ht="14.45" customHeight="1" thickBot="1" x14ac:dyDescent="0.25">
      <c r="B14" s="30">
        <v>3</v>
      </c>
      <c r="C14" s="31" t="s">
        <v>18</v>
      </c>
      <c r="D14" s="32">
        <v>2978</v>
      </c>
      <c r="E14" s="33">
        <v>8.1306140279029132E-2</v>
      </c>
      <c r="F14" s="32">
        <v>2461</v>
      </c>
      <c r="G14" s="33">
        <v>6.7159698722846856E-2</v>
      </c>
      <c r="H14" s="34">
        <v>0.21007720438846</v>
      </c>
      <c r="I14" s="51">
        <v>3</v>
      </c>
      <c r="J14" s="32">
        <v>2919</v>
      </c>
      <c r="K14" s="34">
        <v>2.0212401507365474E-2</v>
      </c>
      <c r="L14" s="51">
        <v>0</v>
      </c>
      <c r="M14" s="46"/>
      <c r="N14" s="46"/>
      <c r="O14" s="30">
        <v>3</v>
      </c>
      <c r="P14" s="31" t="s">
        <v>18</v>
      </c>
      <c r="Q14" s="32">
        <v>25451</v>
      </c>
      <c r="R14" s="33">
        <v>7.2900853006719793E-2</v>
      </c>
      <c r="S14" s="32">
        <v>22060</v>
      </c>
      <c r="T14" s="33">
        <v>6.7125325965573163E-2</v>
      </c>
      <c r="U14" s="34">
        <v>0.15371713508612883</v>
      </c>
      <c r="V14" s="51">
        <v>1</v>
      </c>
    </row>
    <row r="15" spans="2:22" ht="14.45" customHeight="1" thickBot="1" x14ac:dyDescent="0.25">
      <c r="B15" s="35">
        <v>4</v>
      </c>
      <c r="C15" s="36" t="s">
        <v>16</v>
      </c>
      <c r="D15" s="37">
        <v>2693</v>
      </c>
      <c r="E15" s="38">
        <v>7.3524995222103914E-2</v>
      </c>
      <c r="F15" s="37">
        <v>2655</v>
      </c>
      <c r="G15" s="38">
        <v>7.2453880580722635E-2</v>
      </c>
      <c r="H15" s="39">
        <v>1.4312617702448183E-2</v>
      </c>
      <c r="I15" s="52">
        <v>-1</v>
      </c>
      <c r="J15" s="37">
        <v>1930</v>
      </c>
      <c r="K15" s="39">
        <v>0.39533678756476687</v>
      </c>
      <c r="L15" s="52">
        <v>2</v>
      </c>
      <c r="M15" s="46"/>
      <c r="N15" s="46"/>
      <c r="O15" s="35">
        <v>4</v>
      </c>
      <c r="P15" s="36" t="s">
        <v>16</v>
      </c>
      <c r="Q15" s="37">
        <v>24321</v>
      </c>
      <c r="R15" s="38">
        <v>6.9664125023630979E-2</v>
      </c>
      <c r="S15" s="37">
        <v>22559</v>
      </c>
      <c r="T15" s="38">
        <v>6.8643709358901406E-2</v>
      </c>
      <c r="U15" s="39">
        <v>7.8106299038077864E-2</v>
      </c>
      <c r="V15" s="52">
        <v>-1</v>
      </c>
    </row>
    <row r="16" spans="2:22" ht="14.45" customHeight="1" thickBot="1" x14ac:dyDescent="0.25">
      <c r="B16" s="30">
        <v>5</v>
      </c>
      <c r="C16" s="31" t="s">
        <v>32</v>
      </c>
      <c r="D16" s="32">
        <v>2357</v>
      </c>
      <c r="E16" s="33">
        <v>6.435143473393945E-2</v>
      </c>
      <c r="F16" s="32">
        <v>2518</v>
      </c>
      <c r="G16" s="33">
        <v>6.8715205763562937E-2</v>
      </c>
      <c r="H16" s="34">
        <v>-6.3939634630659214E-2</v>
      </c>
      <c r="I16" s="51">
        <v>0</v>
      </c>
      <c r="J16" s="32">
        <v>2483</v>
      </c>
      <c r="K16" s="34">
        <v>-5.0745066451872711E-2</v>
      </c>
      <c r="L16" s="51">
        <v>-1</v>
      </c>
      <c r="M16" s="46"/>
      <c r="N16" s="46"/>
      <c r="O16" s="30">
        <v>5</v>
      </c>
      <c r="P16" s="31" t="s">
        <v>31</v>
      </c>
      <c r="Q16" s="32">
        <v>20977</v>
      </c>
      <c r="R16" s="33">
        <v>6.008570168252568E-2</v>
      </c>
      <c r="S16" s="32">
        <v>21056</v>
      </c>
      <c r="T16" s="33">
        <v>6.4070302063966841E-2</v>
      </c>
      <c r="U16" s="34">
        <v>-3.7518996960486106E-3</v>
      </c>
      <c r="V16" s="51">
        <v>0</v>
      </c>
    </row>
    <row r="17" spans="2:22" ht="14.45" customHeight="1" thickBot="1" x14ac:dyDescent="0.25">
      <c r="B17" s="35">
        <v>6</v>
      </c>
      <c r="C17" s="36" t="s">
        <v>31</v>
      </c>
      <c r="D17" s="37">
        <v>2089</v>
      </c>
      <c r="E17" s="38">
        <v>5.7034428154093972E-2</v>
      </c>
      <c r="F17" s="37">
        <v>2591</v>
      </c>
      <c r="G17" s="38">
        <v>7.0707346359567727E-2</v>
      </c>
      <c r="H17" s="39">
        <v>-0.19374758780393675</v>
      </c>
      <c r="I17" s="52">
        <v>-2</v>
      </c>
      <c r="J17" s="37">
        <v>2276</v>
      </c>
      <c r="K17" s="39">
        <v>-8.2161687170474562E-2</v>
      </c>
      <c r="L17" s="52">
        <v>-1</v>
      </c>
      <c r="M17" s="46"/>
      <c r="N17" s="46"/>
      <c r="O17" s="35">
        <v>6</v>
      </c>
      <c r="P17" s="36" t="s">
        <v>32</v>
      </c>
      <c r="Q17" s="37">
        <v>20539</v>
      </c>
      <c r="R17" s="38">
        <v>5.8831111543947892E-2</v>
      </c>
      <c r="S17" s="37">
        <v>20730</v>
      </c>
      <c r="T17" s="38">
        <v>6.3078332151692285E-2</v>
      </c>
      <c r="U17" s="39">
        <v>-9.2136999517606899E-3</v>
      </c>
      <c r="V17" s="52">
        <v>0</v>
      </c>
    </row>
    <row r="18" spans="2:22" ht="14.45" customHeight="1" thickBot="1" x14ac:dyDescent="0.25">
      <c r="B18" s="30">
        <v>7</v>
      </c>
      <c r="C18" s="31" t="s">
        <v>22</v>
      </c>
      <c r="D18" s="32">
        <v>1721</v>
      </c>
      <c r="E18" s="33">
        <v>4.6987195238485269E-2</v>
      </c>
      <c r="F18" s="32">
        <v>1414</v>
      </c>
      <c r="G18" s="33">
        <v>3.8587490448640981E-2</v>
      </c>
      <c r="H18" s="34">
        <v>0.21711456859971712</v>
      </c>
      <c r="I18" s="51">
        <v>0</v>
      </c>
      <c r="J18" s="32">
        <v>1507</v>
      </c>
      <c r="K18" s="34">
        <v>0.14200398142003978</v>
      </c>
      <c r="L18" s="51">
        <v>0</v>
      </c>
      <c r="M18" s="46"/>
      <c r="N18" s="46"/>
      <c r="O18" s="30">
        <v>7</v>
      </c>
      <c r="P18" s="31" t="s">
        <v>22</v>
      </c>
      <c r="Q18" s="32">
        <v>14264</v>
      </c>
      <c r="R18" s="33">
        <v>4.0857245974140546E-2</v>
      </c>
      <c r="S18" s="32">
        <v>12968</v>
      </c>
      <c r="T18" s="33">
        <v>3.9459711111584445E-2</v>
      </c>
      <c r="U18" s="34">
        <v>9.9938309685379423E-2</v>
      </c>
      <c r="V18" s="51">
        <v>1</v>
      </c>
    </row>
    <row r="19" spans="2:22" ht="14.45" customHeight="1" thickBot="1" x14ac:dyDescent="0.25">
      <c r="B19" s="35">
        <v>8</v>
      </c>
      <c r="C19" s="36" t="s">
        <v>23</v>
      </c>
      <c r="D19" s="37">
        <v>1218</v>
      </c>
      <c r="E19" s="38">
        <v>3.3254156769596199E-2</v>
      </c>
      <c r="F19" s="37">
        <v>1380</v>
      </c>
      <c r="G19" s="38">
        <v>3.7659644143652436E-2</v>
      </c>
      <c r="H19" s="39">
        <v>-0.11739130434782608</v>
      </c>
      <c r="I19" s="52">
        <v>0</v>
      </c>
      <c r="J19" s="37">
        <v>1007</v>
      </c>
      <c r="K19" s="39">
        <v>0.20953326713008935</v>
      </c>
      <c r="L19" s="52">
        <v>2</v>
      </c>
      <c r="M19" s="46"/>
      <c r="N19" s="46"/>
      <c r="O19" s="35">
        <v>8</v>
      </c>
      <c r="P19" s="36" t="s">
        <v>23</v>
      </c>
      <c r="Q19" s="37">
        <v>11710</v>
      </c>
      <c r="R19" s="38">
        <v>3.3541667860150434E-2</v>
      </c>
      <c r="S19" s="37">
        <v>15079</v>
      </c>
      <c r="T19" s="38">
        <v>4.588317272143598E-2</v>
      </c>
      <c r="U19" s="39">
        <v>-0.22342330393262155</v>
      </c>
      <c r="V19" s="52">
        <v>-1</v>
      </c>
    </row>
    <row r="20" spans="2:22" ht="14.45" customHeight="1" thickBot="1" x14ac:dyDescent="0.25">
      <c r="B20" s="30">
        <v>9</v>
      </c>
      <c r="C20" s="31" t="s">
        <v>99</v>
      </c>
      <c r="D20" s="32">
        <v>960</v>
      </c>
      <c r="E20" s="33">
        <v>2.6210172823327053E-2</v>
      </c>
      <c r="F20" s="32">
        <v>593</v>
      </c>
      <c r="G20" s="33">
        <v>1.6182731142888332E-2</v>
      </c>
      <c r="H20" s="34">
        <v>0.61888701517706579</v>
      </c>
      <c r="I20" s="51">
        <v>9</v>
      </c>
      <c r="J20" s="32">
        <v>966</v>
      </c>
      <c r="K20" s="34">
        <v>-6.2111801242236142E-3</v>
      </c>
      <c r="L20" s="51">
        <v>2</v>
      </c>
      <c r="M20" s="46"/>
      <c r="N20" s="46"/>
      <c r="O20" s="30">
        <v>9</v>
      </c>
      <c r="P20" s="31" t="s">
        <v>33</v>
      </c>
      <c r="Q20" s="32">
        <v>11256</v>
      </c>
      <c r="R20" s="33">
        <v>3.2241247944820951E-2</v>
      </c>
      <c r="S20" s="32">
        <v>10952</v>
      </c>
      <c r="T20" s="33">
        <v>3.3325320488438684E-2</v>
      </c>
      <c r="U20" s="34">
        <v>2.7757487216946597E-2</v>
      </c>
      <c r="V20" s="51">
        <v>0</v>
      </c>
    </row>
    <row r="21" spans="2:22" ht="14.45" customHeight="1" thickBot="1" x14ac:dyDescent="0.25">
      <c r="B21" s="35">
        <v>10</v>
      </c>
      <c r="C21" s="36" t="s">
        <v>21</v>
      </c>
      <c r="D21" s="37">
        <v>946</v>
      </c>
      <c r="E21" s="38">
        <v>2.5827941136320202E-2</v>
      </c>
      <c r="F21" s="37">
        <v>1153</v>
      </c>
      <c r="G21" s="38">
        <v>3.1464905577993668E-2</v>
      </c>
      <c r="H21" s="39">
        <v>-0.1795316565481353</v>
      </c>
      <c r="I21" s="52">
        <v>-1</v>
      </c>
      <c r="J21" s="37">
        <v>878</v>
      </c>
      <c r="K21" s="39">
        <v>7.7448747152619513E-2</v>
      </c>
      <c r="L21" s="52">
        <v>3</v>
      </c>
      <c r="M21" s="46"/>
      <c r="N21" s="46"/>
      <c r="O21" s="35">
        <v>10</v>
      </c>
      <c r="P21" s="36" t="s">
        <v>24</v>
      </c>
      <c r="Q21" s="37">
        <v>9209</v>
      </c>
      <c r="R21" s="38">
        <v>2.6377900881650332E-2</v>
      </c>
      <c r="S21" s="37">
        <v>10466</v>
      </c>
      <c r="T21" s="38">
        <v>3.1846494177501759E-2</v>
      </c>
      <c r="U21" s="39">
        <v>-0.12010319128606917</v>
      </c>
      <c r="V21" s="52">
        <v>0</v>
      </c>
    </row>
    <row r="22" spans="2:22" ht="14.45" customHeight="1" thickBot="1" x14ac:dyDescent="0.25">
      <c r="B22" s="30">
        <v>11</v>
      </c>
      <c r="C22" s="31" t="s">
        <v>27</v>
      </c>
      <c r="D22" s="32">
        <v>904</v>
      </c>
      <c r="E22" s="33">
        <v>2.4681246075299642E-2</v>
      </c>
      <c r="F22" s="32">
        <v>750</v>
      </c>
      <c r="G22" s="33">
        <v>2.0467197904158935E-2</v>
      </c>
      <c r="H22" s="34">
        <v>0.20533333333333337</v>
      </c>
      <c r="I22" s="51">
        <v>4</v>
      </c>
      <c r="J22" s="32">
        <v>808</v>
      </c>
      <c r="K22" s="34">
        <v>0.11881188118811892</v>
      </c>
      <c r="L22" s="51">
        <v>4</v>
      </c>
      <c r="M22" s="46"/>
      <c r="N22" s="46"/>
      <c r="O22" s="30">
        <v>11</v>
      </c>
      <c r="P22" s="31" t="s">
        <v>29</v>
      </c>
      <c r="Q22" s="32">
        <v>8214</v>
      </c>
      <c r="R22" s="33">
        <v>2.3527861639903988E-2</v>
      </c>
      <c r="S22" s="32">
        <v>7706</v>
      </c>
      <c r="T22" s="33">
        <v>2.344822130057601E-2</v>
      </c>
      <c r="U22" s="34">
        <v>6.5922657669348572E-2</v>
      </c>
      <c r="V22" s="51">
        <v>2</v>
      </c>
    </row>
    <row r="23" spans="2:22" ht="14.45" customHeight="1" thickBot="1" x14ac:dyDescent="0.25">
      <c r="B23" s="35">
        <v>12</v>
      </c>
      <c r="C23" s="36" t="s">
        <v>29</v>
      </c>
      <c r="D23" s="37">
        <v>896</v>
      </c>
      <c r="E23" s="38">
        <v>2.4462827968438582E-2</v>
      </c>
      <c r="F23" s="37">
        <v>843</v>
      </c>
      <c r="G23" s="38">
        <v>2.3005130444274643E-2</v>
      </c>
      <c r="H23" s="39">
        <v>6.2870699881375947E-2</v>
      </c>
      <c r="I23" s="52">
        <v>2</v>
      </c>
      <c r="J23" s="37">
        <v>1008</v>
      </c>
      <c r="K23" s="39">
        <v>-0.11111111111111116</v>
      </c>
      <c r="L23" s="52">
        <v>-3</v>
      </c>
      <c r="M23" s="46"/>
      <c r="N23" s="46"/>
      <c r="O23" s="35">
        <v>12</v>
      </c>
      <c r="P23" s="36" t="s">
        <v>27</v>
      </c>
      <c r="Q23" s="37">
        <v>7846</v>
      </c>
      <c r="R23" s="38">
        <v>2.2473776774614887E-2</v>
      </c>
      <c r="S23" s="37">
        <v>6856</v>
      </c>
      <c r="T23" s="38">
        <v>2.0861796682682215E-2</v>
      </c>
      <c r="U23" s="39">
        <v>0.14439906651108525</v>
      </c>
      <c r="V23" s="52">
        <v>3</v>
      </c>
    </row>
    <row r="24" spans="2:22" ht="14.45" customHeight="1" thickBot="1" x14ac:dyDescent="0.25">
      <c r="B24" s="30">
        <v>13</v>
      </c>
      <c r="C24" s="31" t="s">
        <v>62</v>
      </c>
      <c r="D24" s="32">
        <v>838</v>
      </c>
      <c r="E24" s="33">
        <v>2.2879296693695907E-2</v>
      </c>
      <c r="F24" s="32">
        <v>918</v>
      </c>
      <c r="G24" s="33">
        <v>2.5051850234690535E-2</v>
      </c>
      <c r="H24" s="34">
        <v>-8.7145969498910625E-2</v>
      </c>
      <c r="I24" s="51">
        <v>-1</v>
      </c>
      <c r="J24" s="32">
        <v>764</v>
      </c>
      <c r="K24" s="34">
        <v>9.6858638743455572E-2</v>
      </c>
      <c r="L24" s="51">
        <v>3</v>
      </c>
      <c r="M24" s="46"/>
      <c r="N24" s="46"/>
      <c r="O24" s="30">
        <v>13</v>
      </c>
      <c r="P24" s="31" t="s">
        <v>21</v>
      </c>
      <c r="Q24" s="32">
        <v>7586</v>
      </c>
      <c r="R24" s="33">
        <v>2.1729042902399763E-2</v>
      </c>
      <c r="S24" s="32">
        <v>10056</v>
      </c>
      <c r="T24" s="33">
        <v>3.0598924655929456E-2</v>
      </c>
      <c r="U24" s="34">
        <v>-0.24562450278440728</v>
      </c>
      <c r="V24" s="51">
        <v>-2</v>
      </c>
    </row>
    <row r="25" spans="2:22" ht="14.45" customHeight="1" thickBot="1" x14ac:dyDescent="0.25">
      <c r="B25" s="35">
        <v>14</v>
      </c>
      <c r="C25" s="36" t="s">
        <v>33</v>
      </c>
      <c r="D25" s="37">
        <v>831</v>
      </c>
      <c r="E25" s="38">
        <v>2.2688180850192481E-2</v>
      </c>
      <c r="F25" s="37">
        <v>746</v>
      </c>
      <c r="G25" s="38">
        <v>2.0358039515336754E-2</v>
      </c>
      <c r="H25" s="39">
        <v>0.113941018766756</v>
      </c>
      <c r="I25" s="52">
        <v>2</v>
      </c>
      <c r="J25" s="37">
        <v>691</v>
      </c>
      <c r="K25" s="39">
        <v>0.20260492040520983</v>
      </c>
      <c r="L25" s="52">
        <v>4</v>
      </c>
      <c r="M25" s="46"/>
      <c r="N25" s="46"/>
      <c r="O25" s="35">
        <v>14</v>
      </c>
      <c r="P25" s="36" t="s">
        <v>99</v>
      </c>
      <c r="Q25" s="37">
        <v>7451</v>
      </c>
      <c r="R25" s="38">
        <v>2.1342354161057293E-2</v>
      </c>
      <c r="S25" s="37">
        <v>3037</v>
      </c>
      <c r="T25" s="38">
        <v>9.2411430171099596E-3</v>
      </c>
      <c r="U25" s="39">
        <v>1.4534079683898584</v>
      </c>
      <c r="V25" s="52">
        <v>8</v>
      </c>
    </row>
    <row r="26" spans="2:22" ht="14.45" customHeight="1" thickBot="1" x14ac:dyDescent="0.25">
      <c r="B26" s="30">
        <v>15</v>
      </c>
      <c r="C26" s="31" t="s">
        <v>77</v>
      </c>
      <c r="D26" s="32">
        <v>718</v>
      </c>
      <c r="E26" s="33">
        <v>1.9603025090780025E-2</v>
      </c>
      <c r="F26" s="32">
        <v>965</v>
      </c>
      <c r="G26" s="33">
        <v>2.6334461303351164E-2</v>
      </c>
      <c r="H26" s="34">
        <v>-0.25595854922279793</v>
      </c>
      <c r="I26" s="51">
        <v>-4</v>
      </c>
      <c r="J26" s="32">
        <v>656</v>
      </c>
      <c r="K26" s="34">
        <v>9.4512195121951192E-2</v>
      </c>
      <c r="L26" s="51">
        <v>5</v>
      </c>
      <c r="M26" s="46"/>
      <c r="N26" s="46"/>
      <c r="O26" s="30">
        <v>15</v>
      </c>
      <c r="P26" s="31" t="s">
        <v>62</v>
      </c>
      <c r="Q26" s="32">
        <v>7338</v>
      </c>
      <c r="R26" s="33">
        <v>2.1018681362748412E-2</v>
      </c>
      <c r="S26" s="32">
        <v>8866</v>
      </c>
      <c r="T26" s="33">
        <v>2.6977930190878137E-2</v>
      </c>
      <c r="U26" s="34">
        <v>-0.17234378524701111</v>
      </c>
      <c r="V26" s="51">
        <v>-3</v>
      </c>
    </row>
    <row r="27" spans="2:22" ht="14.45" customHeight="1" thickBot="1" x14ac:dyDescent="0.25">
      <c r="B27" s="35">
        <v>16</v>
      </c>
      <c r="C27" s="36" t="s">
        <v>24</v>
      </c>
      <c r="D27" s="37">
        <v>711</v>
      </c>
      <c r="E27" s="38">
        <v>1.94119092472766E-2</v>
      </c>
      <c r="F27" s="37">
        <v>1007</v>
      </c>
      <c r="G27" s="38">
        <v>2.7480624385984063E-2</v>
      </c>
      <c r="H27" s="39">
        <v>-0.29394240317775566</v>
      </c>
      <c r="I27" s="52">
        <v>-6</v>
      </c>
      <c r="J27" s="37">
        <v>920</v>
      </c>
      <c r="K27" s="39">
        <v>-0.22717391304347823</v>
      </c>
      <c r="L27" s="52">
        <v>-4</v>
      </c>
      <c r="M27" s="46"/>
      <c r="N27" s="46"/>
      <c r="O27" s="35">
        <v>16</v>
      </c>
      <c r="P27" s="36" t="s">
        <v>77</v>
      </c>
      <c r="Q27" s="37">
        <v>7237</v>
      </c>
      <c r="R27" s="38">
        <v>2.0729380897003307E-2</v>
      </c>
      <c r="S27" s="37">
        <v>7454</v>
      </c>
      <c r="T27" s="38">
        <v>2.2681422472682792E-2</v>
      </c>
      <c r="U27" s="39">
        <v>-2.9111886235578255E-2</v>
      </c>
      <c r="V27" s="52">
        <v>-2</v>
      </c>
    </row>
    <row r="28" spans="2:22" ht="14.45" customHeight="1" thickBot="1" x14ac:dyDescent="0.25">
      <c r="B28" s="30">
        <v>17</v>
      </c>
      <c r="C28" s="31" t="s">
        <v>81</v>
      </c>
      <c r="D28" s="32">
        <v>687</v>
      </c>
      <c r="E28" s="33">
        <v>1.8756654926693424E-2</v>
      </c>
      <c r="F28" s="32">
        <v>671</v>
      </c>
      <c r="G28" s="33">
        <v>1.8311319724920859E-2</v>
      </c>
      <c r="H28" s="34">
        <v>2.3845007451564815E-2</v>
      </c>
      <c r="I28" s="51">
        <v>0</v>
      </c>
      <c r="J28" s="32">
        <v>1262</v>
      </c>
      <c r="K28" s="34">
        <v>-0.45562599049128372</v>
      </c>
      <c r="L28" s="51">
        <v>-9</v>
      </c>
      <c r="M28" s="46"/>
      <c r="N28" s="46"/>
      <c r="O28" s="30">
        <v>17</v>
      </c>
      <c r="P28" s="31" t="s">
        <v>95</v>
      </c>
      <c r="Q28" s="32">
        <v>6691</v>
      </c>
      <c r="R28" s="33">
        <v>1.9165439765351542E-2</v>
      </c>
      <c r="S28" s="32">
        <v>3104</v>
      </c>
      <c r="T28" s="33">
        <v>9.4450141340498232E-3</v>
      </c>
      <c r="U28" s="34">
        <v>1.1556056701030926</v>
      </c>
      <c r="V28" s="51">
        <v>3</v>
      </c>
    </row>
    <row r="29" spans="2:22" ht="14.45" customHeight="1" thickBot="1" x14ac:dyDescent="0.25">
      <c r="B29" s="35">
        <v>18</v>
      </c>
      <c r="C29" s="36" t="s">
        <v>20</v>
      </c>
      <c r="D29" s="37">
        <v>666</v>
      </c>
      <c r="E29" s="38">
        <v>1.8183307396183145E-2</v>
      </c>
      <c r="F29" s="37">
        <v>880</v>
      </c>
      <c r="G29" s="38">
        <v>2.4014845540879817E-2</v>
      </c>
      <c r="H29" s="39">
        <v>-0.24318181818181817</v>
      </c>
      <c r="I29" s="52">
        <v>-5</v>
      </c>
      <c r="J29" s="37">
        <v>534</v>
      </c>
      <c r="K29" s="39">
        <v>0.24719101123595499</v>
      </c>
      <c r="L29" s="52">
        <v>4</v>
      </c>
      <c r="M29" s="46"/>
      <c r="N29" s="46"/>
      <c r="O29" s="35">
        <v>18</v>
      </c>
      <c r="P29" s="36" t="s">
        <v>81</v>
      </c>
      <c r="Q29" s="37">
        <v>6522</v>
      </c>
      <c r="R29" s="38">
        <v>1.8681362748411711E-2</v>
      </c>
      <c r="S29" s="37">
        <v>4447</v>
      </c>
      <c r="T29" s="38">
        <v>1.3531565030322025E-2</v>
      </c>
      <c r="U29" s="39">
        <v>0.46660670114684066</v>
      </c>
      <c r="V29" s="52">
        <v>1</v>
      </c>
    </row>
    <row r="30" spans="2:22" ht="14.45" customHeight="1" thickBot="1" x14ac:dyDescent="0.25">
      <c r="B30" s="30">
        <v>19</v>
      </c>
      <c r="C30" s="31" t="s">
        <v>98</v>
      </c>
      <c r="D30" s="32">
        <v>637</v>
      </c>
      <c r="E30" s="33">
        <v>1.7391541758811805E-2</v>
      </c>
      <c r="F30" s="32">
        <v>455</v>
      </c>
      <c r="G30" s="33">
        <v>1.2416766728523087E-2</v>
      </c>
      <c r="H30" s="34">
        <v>0.39999999999999991</v>
      </c>
      <c r="I30" s="51">
        <v>2</v>
      </c>
      <c r="J30" s="32">
        <v>710</v>
      </c>
      <c r="K30" s="34">
        <v>-0.10281690140845068</v>
      </c>
      <c r="L30" s="51">
        <v>-2</v>
      </c>
      <c r="O30" s="30">
        <v>19</v>
      </c>
      <c r="P30" s="31" t="s">
        <v>25</v>
      </c>
      <c r="Q30" s="32">
        <v>5805</v>
      </c>
      <c r="R30" s="33">
        <v>1.6627615877726154E-2</v>
      </c>
      <c r="S30" s="32">
        <v>5729</v>
      </c>
      <c r="T30" s="33">
        <v>1.7432501924604202E-2</v>
      </c>
      <c r="U30" s="34">
        <v>1.3265840460813472E-2</v>
      </c>
      <c r="V30" s="51">
        <v>-2</v>
      </c>
    </row>
    <row r="31" spans="2:22" ht="14.45" customHeight="1" thickBot="1" x14ac:dyDescent="0.25">
      <c r="B31" s="35">
        <v>20</v>
      </c>
      <c r="C31" s="36" t="s">
        <v>95</v>
      </c>
      <c r="D31" s="37">
        <v>512</v>
      </c>
      <c r="E31" s="38">
        <v>1.3978758839107762E-2</v>
      </c>
      <c r="F31" s="37">
        <v>546</v>
      </c>
      <c r="G31" s="38">
        <v>1.4900120074227705E-2</v>
      </c>
      <c r="H31" s="39">
        <v>-6.2271062271062272E-2</v>
      </c>
      <c r="I31" s="52">
        <v>-1</v>
      </c>
      <c r="J31" s="37">
        <v>660</v>
      </c>
      <c r="K31" s="39">
        <v>-0.22424242424242424</v>
      </c>
      <c r="L31" s="52">
        <v>-1</v>
      </c>
      <c r="O31" s="35">
        <v>20</v>
      </c>
      <c r="P31" s="36" t="s">
        <v>20</v>
      </c>
      <c r="Q31" s="37">
        <v>5257</v>
      </c>
      <c r="R31" s="38">
        <v>1.5057946023980431E-2</v>
      </c>
      <c r="S31" s="37">
        <v>5824</v>
      </c>
      <c r="T31" s="38">
        <v>1.7721572911309977E-2</v>
      </c>
      <c r="U31" s="39">
        <v>-9.7355769230769273E-2</v>
      </c>
      <c r="V31" s="52">
        <v>-4</v>
      </c>
    </row>
    <row r="32" spans="2:22" ht="14.45" customHeight="1" thickBot="1" x14ac:dyDescent="0.25">
      <c r="B32" s="84" t="s">
        <v>40</v>
      </c>
      <c r="C32" s="85"/>
      <c r="D32" s="40">
        <f>SUM(D12:D31)</f>
        <v>31859</v>
      </c>
      <c r="E32" s="41">
        <f>D32/D34</f>
        <v>0.86982280831080894</v>
      </c>
      <c r="F32" s="40">
        <f>SUM(F12:F31)</f>
        <v>32687</v>
      </c>
      <c r="G32" s="41">
        <f>F32/F34</f>
        <v>0.8920150638576575</v>
      </c>
      <c r="H32" s="42">
        <f>D32/F32-1</f>
        <v>-2.5331171413711884E-2</v>
      </c>
      <c r="I32" s="53"/>
      <c r="J32" s="40">
        <f>SUM(J12:J31)</f>
        <v>32460</v>
      </c>
      <c r="K32" s="41">
        <f>D32/J32-1</f>
        <v>-1.8515095502156464E-2</v>
      </c>
      <c r="L32" s="40"/>
      <c r="O32" s="84" t="s">
        <v>40</v>
      </c>
      <c r="P32" s="85"/>
      <c r="Q32" s="40">
        <f>SUM(Q12:Q31)</f>
        <v>300042</v>
      </c>
      <c r="R32" s="41">
        <f>Q32/Q34</f>
        <v>0.85942861725834818</v>
      </c>
      <c r="S32" s="40">
        <f>SUM(S12:S31)</f>
        <v>290848</v>
      </c>
      <c r="T32" s="41">
        <f>S32/S34</f>
        <v>0.88500756148844173</v>
      </c>
      <c r="U32" s="42">
        <f>Q32/S32-1</f>
        <v>3.1611013312795588E-2</v>
      </c>
      <c r="V32" s="53"/>
    </row>
    <row r="33" spans="2:22" ht="14.45" customHeight="1" thickBot="1" x14ac:dyDescent="0.25">
      <c r="B33" s="84" t="s">
        <v>12</v>
      </c>
      <c r="C33" s="85"/>
      <c r="D33" s="40">
        <f>D34-SUM(D12:D31)</f>
        <v>4768</v>
      </c>
      <c r="E33" s="41">
        <f>D33/D34</f>
        <v>0.13017719168919104</v>
      </c>
      <c r="F33" s="40">
        <f>F34-SUM(F12:F31)</f>
        <v>3957</v>
      </c>
      <c r="G33" s="41">
        <f>F33/F34</f>
        <v>0.10798493614234254</v>
      </c>
      <c r="H33" s="42">
        <f>D33/F33-1</f>
        <v>0.20495324740965382</v>
      </c>
      <c r="I33" s="53"/>
      <c r="J33" s="40">
        <f>J34-SUM(J12:J31)</f>
        <v>5487</v>
      </c>
      <c r="K33" s="41">
        <f>D33/J33-1</f>
        <v>-0.13103699653726986</v>
      </c>
      <c r="L33" s="40"/>
      <c r="O33" s="84" t="s">
        <v>12</v>
      </c>
      <c r="P33" s="85"/>
      <c r="Q33" s="40">
        <f>Q34-SUM(Q12:Q31)</f>
        <v>49076</v>
      </c>
      <c r="R33" s="41">
        <f>Q33/Q34</f>
        <v>0.14057138274165182</v>
      </c>
      <c r="S33" s="40">
        <f>S34-SUM(S12:S31)</f>
        <v>37791</v>
      </c>
      <c r="T33" s="41">
        <f>S33/S34</f>
        <v>0.11499243851155827</v>
      </c>
      <c r="U33" s="42">
        <f>Q33/S33-1</f>
        <v>0.29861607260988077</v>
      </c>
      <c r="V33" s="53"/>
    </row>
    <row r="34" spans="2:22" ht="14.45" customHeight="1" thickBot="1" x14ac:dyDescent="0.25">
      <c r="B34" s="86" t="s">
        <v>34</v>
      </c>
      <c r="C34" s="87"/>
      <c r="D34" s="43">
        <v>36627</v>
      </c>
      <c r="E34" s="44">
        <v>1</v>
      </c>
      <c r="F34" s="43">
        <v>36644</v>
      </c>
      <c r="G34" s="44">
        <v>0.97489357057089876</v>
      </c>
      <c r="H34" s="45">
        <v>-4.6392315249421667E-4</v>
      </c>
      <c r="I34" s="55"/>
      <c r="J34" s="43">
        <v>37947</v>
      </c>
      <c r="K34" s="45">
        <v>-3.4785358526365773E-2</v>
      </c>
      <c r="L34" s="43"/>
      <c r="M34" s="46"/>
      <c r="N34" s="46"/>
      <c r="O34" s="86" t="s">
        <v>34</v>
      </c>
      <c r="P34" s="87"/>
      <c r="Q34" s="43">
        <v>349118</v>
      </c>
      <c r="R34" s="44">
        <v>1</v>
      </c>
      <c r="S34" s="43">
        <v>328639</v>
      </c>
      <c r="T34" s="44">
        <v>1</v>
      </c>
      <c r="U34" s="45">
        <v>6.2314576176290659E-2</v>
      </c>
      <c r="V34" s="55"/>
    </row>
    <row r="35" spans="2:22" ht="14.45" customHeight="1" x14ac:dyDescent="0.2">
      <c r="B35" s="47" t="s">
        <v>68</v>
      </c>
      <c r="O35" s="47" t="s">
        <v>68</v>
      </c>
    </row>
    <row r="36" spans="2:22" x14ac:dyDescent="0.2">
      <c r="B36" s="48" t="s">
        <v>67</v>
      </c>
      <c r="O36" s="48" t="s">
        <v>67</v>
      </c>
    </row>
    <row r="39" spans="2:22" ht="15" customHeight="1" x14ac:dyDescent="0.2">
      <c r="O39" s="102" t="s">
        <v>132</v>
      </c>
      <c r="P39" s="102"/>
      <c r="Q39" s="102"/>
      <c r="R39" s="102"/>
      <c r="S39" s="102"/>
      <c r="T39" s="102"/>
      <c r="U39" s="102"/>
      <c r="V39" s="102"/>
    </row>
    <row r="40" spans="2:22" ht="15" customHeight="1" x14ac:dyDescent="0.2">
      <c r="B40" s="68" t="s">
        <v>191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46"/>
      <c r="N40" s="49"/>
      <c r="O40" s="102"/>
      <c r="P40" s="102"/>
      <c r="Q40" s="102"/>
      <c r="R40" s="102"/>
      <c r="S40" s="102"/>
      <c r="T40" s="102"/>
      <c r="U40" s="102"/>
      <c r="V40" s="102"/>
    </row>
    <row r="41" spans="2:22" x14ac:dyDescent="0.2">
      <c r="B41" s="98" t="s">
        <v>192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46"/>
      <c r="N41" s="49"/>
      <c r="O41" s="98" t="s">
        <v>128</v>
      </c>
      <c r="P41" s="98"/>
      <c r="Q41" s="98"/>
      <c r="R41" s="98"/>
      <c r="S41" s="98"/>
      <c r="T41" s="98"/>
      <c r="U41" s="98"/>
      <c r="V41" s="98"/>
    </row>
    <row r="42" spans="2:22" ht="15" customHeight="1" thickBot="1" x14ac:dyDescent="0.25">
      <c r="B42" s="50"/>
      <c r="C42" s="50"/>
      <c r="D42" s="50"/>
      <c r="E42" s="50"/>
      <c r="F42" s="50"/>
      <c r="G42" s="50"/>
      <c r="H42" s="50"/>
      <c r="I42" s="50"/>
      <c r="J42" s="50"/>
      <c r="K42" s="46"/>
      <c r="L42" s="23" t="s">
        <v>4</v>
      </c>
      <c r="M42" s="46"/>
      <c r="N42" s="46"/>
      <c r="O42" s="57"/>
      <c r="P42" s="57"/>
      <c r="Q42" s="57"/>
      <c r="R42" s="57"/>
      <c r="S42" s="57"/>
      <c r="T42" s="57"/>
      <c r="U42" s="57"/>
      <c r="V42" s="23" t="s">
        <v>4</v>
      </c>
    </row>
    <row r="43" spans="2:22" ht="15" customHeight="1" x14ac:dyDescent="0.2">
      <c r="B43" s="70" t="s">
        <v>0</v>
      </c>
      <c r="C43" s="72" t="s">
        <v>39</v>
      </c>
      <c r="D43" s="74" t="s">
        <v>169</v>
      </c>
      <c r="E43" s="75"/>
      <c r="F43" s="75"/>
      <c r="G43" s="75"/>
      <c r="H43" s="75"/>
      <c r="I43" s="76"/>
      <c r="J43" s="74" t="s">
        <v>160</v>
      </c>
      <c r="K43" s="75"/>
      <c r="L43" s="76"/>
      <c r="M43" s="46"/>
      <c r="N43" s="46"/>
      <c r="O43" s="70" t="s">
        <v>0</v>
      </c>
      <c r="P43" s="72" t="s">
        <v>39</v>
      </c>
      <c r="Q43" s="74" t="s">
        <v>175</v>
      </c>
      <c r="R43" s="75"/>
      <c r="S43" s="75"/>
      <c r="T43" s="75"/>
      <c r="U43" s="75"/>
      <c r="V43" s="76"/>
    </row>
    <row r="44" spans="2:22" ht="15" customHeight="1" thickBot="1" x14ac:dyDescent="0.25">
      <c r="B44" s="71"/>
      <c r="C44" s="73"/>
      <c r="D44" s="77" t="s">
        <v>170</v>
      </c>
      <c r="E44" s="78"/>
      <c r="F44" s="78"/>
      <c r="G44" s="78"/>
      <c r="H44" s="78"/>
      <c r="I44" s="79"/>
      <c r="J44" s="77" t="s">
        <v>161</v>
      </c>
      <c r="K44" s="78"/>
      <c r="L44" s="79"/>
      <c r="M44" s="46"/>
      <c r="N44" s="46"/>
      <c r="O44" s="71"/>
      <c r="P44" s="73"/>
      <c r="Q44" s="77" t="s">
        <v>176</v>
      </c>
      <c r="R44" s="78"/>
      <c r="S44" s="78"/>
      <c r="T44" s="78"/>
      <c r="U44" s="78"/>
      <c r="V44" s="79"/>
    </row>
    <row r="45" spans="2:22" ht="15" customHeight="1" x14ac:dyDescent="0.2">
      <c r="B45" s="71"/>
      <c r="C45" s="73"/>
      <c r="D45" s="80">
        <v>2026</v>
      </c>
      <c r="E45" s="81"/>
      <c r="F45" s="80">
        <v>2025</v>
      </c>
      <c r="G45" s="81"/>
      <c r="H45" s="88" t="s">
        <v>5</v>
      </c>
      <c r="I45" s="88" t="s">
        <v>42</v>
      </c>
      <c r="J45" s="88">
        <v>2026</v>
      </c>
      <c r="K45" s="88" t="s">
        <v>171</v>
      </c>
      <c r="L45" s="90" t="s">
        <v>173</v>
      </c>
      <c r="M45" s="46"/>
      <c r="N45" s="46"/>
      <c r="O45" s="71"/>
      <c r="P45" s="73"/>
      <c r="Q45" s="80">
        <v>2026</v>
      </c>
      <c r="R45" s="81"/>
      <c r="S45" s="80">
        <v>2025</v>
      </c>
      <c r="T45" s="81"/>
      <c r="U45" s="88" t="s">
        <v>5</v>
      </c>
      <c r="V45" s="90" t="s">
        <v>63</v>
      </c>
    </row>
    <row r="46" spans="2:22" ht="15" customHeight="1" thickBot="1" x14ac:dyDescent="0.25">
      <c r="B46" s="92" t="s">
        <v>6</v>
      </c>
      <c r="C46" s="94" t="s">
        <v>39</v>
      </c>
      <c r="D46" s="82"/>
      <c r="E46" s="83"/>
      <c r="F46" s="82"/>
      <c r="G46" s="83"/>
      <c r="H46" s="89"/>
      <c r="I46" s="89"/>
      <c r="J46" s="89"/>
      <c r="K46" s="89"/>
      <c r="L46" s="91"/>
      <c r="M46" s="46"/>
      <c r="N46" s="46"/>
      <c r="O46" s="92" t="s">
        <v>6</v>
      </c>
      <c r="P46" s="94" t="s">
        <v>39</v>
      </c>
      <c r="Q46" s="82"/>
      <c r="R46" s="83"/>
      <c r="S46" s="82"/>
      <c r="T46" s="83"/>
      <c r="U46" s="89"/>
      <c r="V46" s="91"/>
    </row>
    <row r="47" spans="2:22" ht="15" customHeight="1" x14ac:dyDescent="0.2">
      <c r="B47" s="92"/>
      <c r="C47" s="94"/>
      <c r="D47" s="24" t="s">
        <v>8</v>
      </c>
      <c r="E47" s="25" t="s">
        <v>2</v>
      </c>
      <c r="F47" s="24" t="s">
        <v>8</v>
      </c>
      <c r="G47" s="25" t="s">
        <v>2</v>
      </c>
      <c r="H47" s="96" t="s">
        <v>9</v>
      </c>
      <c r="I47" s="96" t="s">
        <v>43</v>
      </c>
      <c r="J47" s="96" t="s">
        <v>8</v>
      </c>
      <c r="K47" s="96" t="s">
        <v>172</v>
      </c>
      <c r="L47" s="99" t="s">
        <v>174</v>
      </c>
      <c r="M47" s="46"/>
      <c r="N47" s="46"/>
      <c r="O47" s="92"/>
      <c r="P47" s="94"/>
      <c r="Q47" s="24" t="s">
        <v>8</v>
      </c>
      <c r="R47" s="25" t="s">
        <v>2</v>
      </c>
      <c r="S47" s="24" t="s">
        <v>8</v>
      </c>
      <c r="T47" s="25" t="s">
        <v>2</v>
      </c>
      <c r="U47" s="96" t="s">
        <v>9</v>
      </c>
      <c r="V47" s="99" t="s">
        <v>64</v>
      </c>
    </row>
    <row r="48" spans="2:22" ht="15" customHeight="1" thickBot="1" x14ac:dyDescent="0.25">
      <c r="B48" s="93"/>
      <c r="C48" s="95"/>
      <c r="D48" s="27" t="s">
        <v>10</v>
      </c>
      <c r="E48" s="28" t="s">
        <v>11</v>
      </c>
      <c r="F48" s="27" t="s">
        <v>10</v>
      </c>
      <c r="G48" s="28" t="s">
        <v>11</v>
      </c>
      <c r="H48" s="97"/>
      <c r="I48" s="97"/>
      <c r="J48" s="97" t="s">
        <v>10</v>
      </c>
      <c r="K48" s="97"/>
      <c r="L48" s="100"/>
      <c r="M48" s="46"/>
      <c r="N48" s="46"/>
      <c r="O48" s="93"/>
      <c r="P48" s="95"/>
      <c r="Q48" s="27" t="s">
        <v>10</v>
      </c>
      <c r="R48" s="28" t="s">
        <v>11</v>
      </c>
      <c r="S48" s="27" t="s">
        <v>10</v>
      </c>
      <c r="T48" s="28" t="s">
        <v>11</v>
      </c>
      <c r="U48" s="97"/>
      <c r="V48" s="100"/>
    </row>
    <row r="49" spans="2:22" ht="15" thickBot="1" x14ac:dyDescent="0.25">
      <c r="B49" s="30">
        <v>1</v>
      </c>
      <c r="C49" s="31" t="s">
        <v>35</v>
      </c>
      <c r="D49" s="32">
        <v>1699</v>
      </c>
      <c r="E49" s="33">
        <v>4.6386545444617358E-2</v>
      </c>
      <c r="F49" s="32">
        <v>1719</v>
      </c>
      <c r="G49" s="33">
        <v>4.6910817596332276E-2</v>
      </c>
      <c r="H49" s="34">
        <v>-1.1634671320535195E-2</v>
      </c>
      <c r="I49" s="51">
        <v>0</v>
      </c>
      <c r="J49" s="32">
        <v>1494</v>
      </c>
      <c r="K49" s="34">
        <v>0.13721552878179377</v>
      </c>
      <c r="L49" s="51">
        <v>1</v>
      </c>
      <c r="M49" s="46"/>
      <c r="N49" s="46"/>
      <c r="O49" s="30">
        <v>1</v>
      </c>
      <c r="P49" s="31" t="s">
        <v>45</v>
      </c>
      <c r="Q49" s="32">
        <v>17366</v>
      </c>
      <c r="R49" s="33">
        <v>4.9742493941876388E-2</v>
      </c>
      <c r="S49" s="32">
        <v>17691</v>
      </c>
      <c r="T49" s="33">
        <v>5.3831103429599042E-2</v>
      </c>
      <c r="U49" s="34">
        <v>-1.8370923068226741E-2</v>
      </c>
      <c r="V49" s="51">
        <v>0</v>
      </c>
    </row>
    <row r="50" spans="2:22" ht="15" thickBot="1" x14ac:dyDescent="0.25">
      <c r="B50" s="35">
        <v>2</v>
      </c>
      <c r="C50" s="36" t="s">
        <v>45</v>
      </c>
      <c r="D50" s="37">
        <v>1469</v>
      </c>
      <c r="E50" s="38">
        <v>4.0107024872361917E-2</v>
      </c>
      <c r="F50" s="37">
        <v>1637</v>
      </c>
      <c r="G50" s="38">
        <v>4.4673070625477568E-2</v>
      </c>
      <c r="H50" s="39">
        <v>-0.1026267562614539</v>
      </c>
      <c r="I50" s="52">
        <v>0</v>
      </c>
      <c r="J50" s="37">
        <v>1889</v>
      </c>
      <c r="K50" s="39">
        <v>-0.22233986236103753</v>
      </c>
      <c r="L50" s="52">
        <v>-1</v>
      </c>
      <c r="M50" s="46"/>
      <c r="N50" s="46"/>
      <c r="O50" s="35">
        <v>2</v>
      </c>
      <c r="P50" s="36" t="s">
        <v>35</v>
      </c>
      <c r="Q50" s="37">
        <v>15726</v>
      </c>
      <c r="R50" s="38">
        <v>4.5044941824827135E-2</v>
      </c>
      <c r="S50" s="37">
        <v>14730</v>
      </c>
      <c r="T50" s="38">
        <v>4.4821217201853704E-2</v>
      </c>
      <c r="U50" s="39">
        <v>6.7617107942973487E-2</v>
      </c>
      <c r="V50" s="52">
        <v>0</v>
      </c>
    </row>
    <row r="51" spans="2:22" ht="15" thickBot="1" x14ac:dyDescent="0.25">
      <c r="B51" s="30">
        <v>3</v>
      </c>
      <c r="C51" s="31" t="s">
        <v>70</v>
      </c>
      <c r="D51" s="32">
        <v>909</v>
      </c>
      <c r="E51" s="33">
        <v>2.4817757392087803E-2</v>
      </c>
      <c r="F51" s="32">
        <v>591</v>
      </c>
      <c r="G51" s="33">
        <v>1.6128151948477241E-2</v>
      </c>
      <c r="H51" s="34">
        <v>0.53807106598984777</v>
      </c>
      <c r="I51" s="51">
        <v>5</v>
      </c>
      <c r="J51" s="32">
        <v>601</v>
      </c>
      <c r="K51" s="34">
        <v>0.5124792013311148</v>
      </c>
      <c r="L51" s="51">
        <v>6</v>
      </c>
      <c r="M51" s="46"/>
      <c r="N51" s="46"/>
      <c r="O51" s="30">
        <v>3</v>
      </c>
      <c r="P51" s="31" t="s">
        <v>38</v>
      </c>
      <c r="Q51" s="32">
        <v>7031</v>
      </c>
      <c r="R51" s="33">
        <v>2.0139322521325168E-2</v>
      </c>
      <c r="S51" s="32">
        <v>5061</v>
      </c>
      <c r="T51" s="33">
        <v>1.539987646018884E-2</v>
      </c>
      <c r="U51" s="34">
        <v>0.38925113613910289</v>
      </c>
      <c r="V51" s="51">
        <v>7</v>
      </c>
    </row>
    <row r="52" spans="2:22" ht="15" thickBot="1" x14ac:dyDescent="0.25">
      <c r="B52" s="35">
        <v>4</v>
      </c>
      <c r="C52" s="36" t="s">
        <v>38</v>
      </c>
      <c r="D52" s="37">
        <v>811</v>
      </c>
      <c r="E52" s="38">
        <v>2.2142135583039835E-2</v>
      </c>
      <c r="F52" s="37">
        <v>647</v>
      </c>
      <c r="G52" s="38">
        <v>1.7656369391987774E-2</v>
      </c>
      <c r="H52" s="39">
        <v>0.25347758887171556</v>
      </c>
      <c r="I52" s="52">
        <v>3</v>
      </c>
      <c r="J52" s="37">
        <v>775</v>
      </c>
      <c r="K52" s="39">
        <v>4.6451612903225747E-2</v>
      </c>
      <c r="L52" s="52">
        <v>0</v>
      </c>
      <c r="M52" s="46"/>
      <c r="N52" s="46"/>
      <c r="O52" s="35">
        <v>4</v>
      </c>
      <c r="P52" s="36" t="s">
        <v>70</v>
      </c>
      <c r="Q52" s="37">
        <v>6600</v>
      </c>
      <c r="R52" s="38">
        <v>1.8904782910076249E-2</v>
      </c>
      <c r="S52" s="37">
        <v>5357</v>
      </c>
      <c r="T52" s="38">
        <v>1.6300560797714209E-2</v>
      </c>
      <c r="U52" s="39">
        <v>0.23203285420944564</v>
      </c>
      <c r="V52" s="52">
        <v>3</v>
      </c>
    </row>
    <row r="53" spans="2:22" ht="15" thickBot="1" x14ac:dyDescent="0.25">
      <c r="B53" s="30">
        <v>5</v>
      </c>
      <c r="C53" s="31" t="s">
        <v>94</v>
      </c>
      <c r="D53" s="32">
        <v>655</v>
      </c>
      <c r="E53" s="33">
        <v>1.7882982499249189E-2</v>
      </c>
      <c r="F53" s="32">
        <v>474</v>
      </c>
      <c r="G53" s="33">
        <v>1.2935269075428447E-2</v>
      </c>
      <c r="H53" s="34">
        <v>0.3818565400843883</v>
      </c>
      <c r="I53" s="51">
        <v>11</v>
      </c>
      <c r="J53" s="32">
        <v>651</v>
      </c>
      <c r="K53" s="34">
        <v>6.1443932411673341E-3</v>
      </c>
      <c r="L53" s="51">
        <v>1</v>
      </c>
      <c r="M53" s="46"/>
      <c r="N53" s="46"/>
      <c r="O53" s="30">
        <v>5</v>
      </c>
      <c r="P53" s="31" t="s">
        <v>37</v>
      </c>
      <c r="Q53" s="32">
        <v>6398</v>
      </c>
      <c r="R53" s="33">
        <v>1.8326181978586036E-2</v>
      </c>
      <c r="S53" s="32">
        <v>6262</v>
      </c>
      <c r="T53" s="33">
        <v>1.9054342302648193E-2</v>
      </c>
      <c r="U53" s="34">
        <v>2.1718300862344275E-2</v>
      </c>
      <c r="V53" s="51">
        <v>-1</v>
      </c>
    </row>
    <row r="54" spans="2:22" ht="15" thickBot="1" x14ac:dyDescent="0.25">
      <c r="B54" s="35">
        <v>6</v>
      </c>
      <c r="C54" s="36" t="s">
        <v>41</v>
      </c>
      <c r="D54" s="37">
        <v>621</v>
      </c>
      <c r="E54" s="38">
        <v>1.6954705545089689E-2</v>
      </c>
      <c r="F54" s="37">
        <v>665</v>
      </c>
      <c r="G54" s="38">
        <v>1.8147582141687588E-2</v>
      </c>
      <c r="H54" s="39">
        <v>-6.6165413533834538E-2</v>
      </c>
      <c r="I54" s="52">
        <v>-1</v>
      </c>
      <c r="J54" s="37">
        <v>572</v>
      </c>
      <c r="K54" s="39">
        <v>8.5664335664335622E-2</v>
      </c>
      <c r="L54" s="52">
        <v>5</v>
      </c>
      <c r="M54" s="46"/>
      <c r="N54" s="46"/>
      <c r="O54" s="35">
        <v>6</v>
      </c>
      <c r="P54" s="36" t="s">
        <v>41</v>
      </c>
      <c r="Q54" s="37">
        <v>6078</v>
      </c>
      <c r="R54" s="38">
        <v>1.7409586443552037E-2</v>
      </c>
      <c r="S54" s="37">
        <v>5798</v>
      </c>
      <c r="T54" s="38">
        <v>1.7642458746527343E-2</v>
      </c>
      <c r="U54" s="39">
        <v>4.829251466022777E-2</v>
      </c>
      <c r="V54" s="52">
        <v>0</v>
      </c>
    </row>
    <row r="55" spans="2:22" ht="15" thickBot="1" x14ac:dyDescent="0.25">
      <c r="B55" s="30">
        <v>7</v>
      </c>
      <c r="C55" s="31" t="s">
        <v>46</v>
      </c>
      <c r="D55" s="32">
        <v>618</v>
      </c>
      <c r="E55" s="33">
        <v>1.687279875501679E-2</v>
      </c>
      <c r="F55" s="32">
        <v>571</v>
      </c>
      <c r="G55" s="33">
        <v>1.5582360004366335E-2</v>
      </c>
      <c r="H55" s="34">
        <v>8.2311733800350284E-2</v>
      </c>
      <c r="I55" s="51">
        <v>3</v>
      </c>
      <c r="J55" s="32">
        <v>553</v>
      </c>
      <c r="K55" s="34">
        <v>0.11754068716094035</v>
      </c>
      <c r="L55" s="51">
        <v>7</v>
      </c>
      <c r="M55" s="46"/>
      <c r="N55" s="46"/>
      <c r="O55" s="30">
        <v>7</v>
      </c>
      <c r="P55" s="31" t="s">
        <v>72</v>
      </c>
      <c r="Q55" s="32">
        <v>5818</v>
      </c>
      <c r="R55" s="33">
        <v>1.6664852571336913E-2</v>
      </c>
      <c r="S55" s="32">
        <v>5155</v>
      </c>
      <c r="T55" s="33">
        <v>1.5685904594402979E-2</v>
      </c>
      <c r="U55" s="34">
        <v>0.12861299709020368</v>
      </c>
      <c r="V55" s="51">
        <v>1</v>
      </c>
    </row>
    <row r="56" spans="2:22" ht="15" thickBot="1" x14ac:dyDescent="0.25">
      <c r="B56" s="35">
        <v>8</v>
      </c>
      <c r="C56" s="36" t="s">
        <v>65</v>
      </c>
      <c r="D56" s="37">
        <v>554</v>
      </c>
      <c r="E56" s="38">
        <v>1.5125453900128321E-2</v>
      </c>
      <c r="F56" s="37">
        <v>341</v>
      </c>
      <c r="G56" s="38">
        <v>9.3057526470909282E-3</v>
      </c>
      <c r="H56" s="39">
        <v>0.62463343108504388</v>
      </c>
      <c r="I56" s="52">
        <v>19</v>
      </c>
      <c r="J56" s="37">
        <v>465</v>
      </c>
      <c r="K56" s="39">
        <v>0.1913978494623656</v>
      </c>
      <c r="L56" s="52">
        <v>11</v>
      </c>
      <c r="M56" s="46"/>
      <c r="N56" s="46"/>
      <c r="O56" s="35">
        <v>8</v>
      </c>
      <c r="P56" s="36" t="s">
        <v>46</v>
      </c>
      <c r="Q56" s="37">
        <v>5748</v>
      </c>
      <c r="R56" s="38">
        <v>1.6464347298048226E-2</v>
      </c>
      <c r="S56" s="37">
        <v>6443</v>
      </c>
      <c r="T56" s="38">
        <v>1.9605098603634991E-2</v>
      </c>
      <c r="U56" s="39">
        <v>-0.10786900512183761</v>
      </c>
      <c r="V56" s="52">
        <v>-5</v>
      </c>
    </row>
    <row r="57" spans="2:22" ht="15" thickBot="1" x14ac:dyDescent="0.25">
      <c r="B57" s="30">
        <v>9</v>
      </c>
      <c r="C57" s="31" t="s">
        <v>168</v>
      </c>
      <c r="D57" s="32">
        <v>538</v>
      </c>
      <c r="E57" s="33">
        <v>1.4688617686406204E-2</v>
      </c>
      <c r="F57" s="32">
        <v>744</v>
      </c>
      <c r="G57" s="33">
        <v>2.0303460320925663E-2</v>
      </c>
      <c r="H57" s="34">
        <v>-0.2768817204301075</v>
      </c>
      <c r="I57" s="51">
        <v>-6</v>
      </c>
      <c r="J57" s="32">
        <v>422</v>
      </c>
      <c r="K57" s="34">
        <v>0.27488151658767768</v>
      </c>
      <c r="L57" s="51">
        <v>12</v>
      </c>
      <c r="M57" s="46"/>
      <c r="N57" s="46"/>
      <c r="O57" s="30">
        <v>9</v>
      </c>
      <c r="P57" s="31" t="s">
        <v>79</v>
      </c>
      <c r="Q57" s="32">
        <v>5720</v>
      </c>
      <c r="R57" s="33">
        <v>1.6384145188732751E-2</v>
      </c>
      <c r="S57" s="32">
        <v>4951</v>
      </c>
      <c r="T57" s="33">
        <v>1.5065162686108465E-2</v>
      </c>
      <c r="U57" s="34">
        <v>0.15532215713997166</v>
      </c>
      <c r="V57" s="51">
        <v>2</v>
      </c>
    </row>
    <row r="58" spans="2:22" ht="15" thickBot="1" x14ac:dyDescent="0.25">
      <c r="B58" s="35">
        <v>10</v>
      </c>
      <c r="C58" s="36" t="s">
        <v>86</v>
      </c>
      <c r="D58" s="37">
        <v>533</v>
      </c>
      <c r="E58" s="38">
        <v>1.4552106369618041E-2</v>
      </c>
      <c r="F58" s="37">
        <v>421</v>
      </c>
      <c r="G58" s="38">
        <v>1.1488920423534549E-2</v>
      </c>
      <c r="H58" s="39">
        <v>0.26603325415676959</v>
      </c>
      <c r="I58" s="52">
        <v>9</v>
      </c>
      <c r="J58" s="37">
        <v>839</v>
      </c>
      <c r="K58" s="39">
        <v>-0.36471990464839099</v>
      </c>
      <c r="L58" s="52">
        <v>-7</v>
      </c>
      <c r="M58" s="46"/>
      <c r="N58" s="46"/>
      <c r="O58" s="35">
        <v>10</v>
      </c>
      <c r="P58" s="36" t="s">
        <v>54</v>
      </c>
      <c r="Q58" s="37">
        <v>5465</v>
      </c>
      <c r="R58" s="38">
        <v>1.5653733121752531E-2</v>
      </c>
      <c r="S58" s="37">
        <v>6201</v>
      </c>
      <c r="T58" s="38">
        <v>1.886872830065817E-2</v>
      </c>
      <c r="U58" s="39">
        <v>-0.11869053378487338</v>
      </c>
      <c r="V58" s="52">
        <v>-5</v>
      </c>
    </row>
    <row r="59" spans="2:22" ht="15" thickBot="1" x14ac:dyDescent="0.25">
      <c r="B59" s="30">
        <v>11</v>
      </c>
      <c r="C59" s="31" t="s">
        <v>37</v>
      </c>
      <c r="D59" s="32">
        <v>528</v>
      </c>
      <c r="E59" s="33">
        <v>1.4415595052829879E-2</v>
      </c>
      <c r="F59" s="32">
        <v>690</v>
      </c>
      <c r="G59" s="33">
        <v>1.8829822071826218E-2</v>
      </c>
      <c r="H59" s="34">
        <v>-0.23478260869565215</v>
      </c>
      <c r="I59" s="51">
        <v>-7</v>
      </c>
      <c r="J59" s="32">
        <v>635</v>
      </c>
      <c r="K59" s="34">
        <v>-0.16850393700787403</v>
      </c>
      <c r="L59" s="51">
        <v>-4</v>
      </c>
      <c r="M59" s="46"/>
      <c r="N59" s="46"/>
      <c r="O59" s="30">
        <v>11</v>
      </c>
      <c r="P59" s="31" t="s">
        <v>94</v>
      </c>
      <c r="Q59" s="32">
        <v>5385</v>
      </c>
      <c r="R59" s="33">
        <v>1.5424584237994031E-2</v>
      </c>
      <c r="S59" s="32">
        <v>4306</v>
      </c>
      <c r="T59" s="33">
        <v>1.3102522829000818E-2</v>
      </c>
      <c r="U59" s="34">
        <v>0.25058058522991167</v>
      </c>
      <c r="V59" s="51">
        <v>3</v>
      </c>
    </row>
    <row r="60" spans="2:22" ht="15" thickBot="1" x14ac:dyDescent="0.25">
      <c r="B60" s="35">
        <v>12</v>
      </c>
      <c r="C60" s="36" t="s">
        <v>83</v>
      </c>
      <c r="D60" s="37">
        <v>511</v>
      </c>
      <c r="E60" s="38">
        <v>1.3951456575750129E-2</v>
      </c>
      <c r="F60" s="37">
        <v>651</v>
      </c>
      <c r="G60" s="38">
        <v>1.7765527780809955E-2</v>
      </c>
      <c r="H60" s="39">
        <v>-0.21505376344086025</v>
      </c>
      <c r="I60" s="52">
        <v>-6</v>
      </c>
      <c r="J60" s="37">
        <v>587</v>
      </c>
      <c r="K60" s="39">
        <v>-0.12947189097103917</v>
      </c>
      <c r="L60" s="52">
        <v>-2</v>
      </c>
      <c r="M60" s="46"/>
      <c r="N60" s="46"/>
      <c r="O60" s="35">
        <v>12</v>
      </c>
      <c r="P60" s="36" t="s">
        <v>83</v>
      </c>
      <c r="Q60" s="37">
        <v>5307</v>
      </c>
      <c r="R60" s="38">
        <v>1.5201164076329493E-2</v>
      </c>
      <c r="S60" s="37">
        <v>4619</v>
      </c>
      <c r="T60" s="38">
        <v>1.4054935658884065E-2</v>
      </c>
      <c r="U60" s="39">
        <v>0.14894998917514624</v>
      </c>
      <c r="V60" s="52">
        <v>0</v>
      </c>
    </row>
    <row r="61" spans="2:22" ht="15" thickBot="1" x14ac:dyDescent="0.25">
      <c r="B61" s="30">
        <v>13</v>
      </c>
      <c r="C61" s="31" t="s">
        <v>79</v>
      </c>
      <c r="D61" s="32">
        <v>504</v>
      </c>
      <c r="E61" s="33">
        <v>1.3760340732246704E-2</v>
      </c>
      <c r="F61" s="32">
        <v>580</v>
      </c>
      <c r="G61" s="33">
        <v>1.5827966379216244E-2</v>
      </c>
      <c r="H61" s="34">
        <v>-0.13103448275862073</v>
      </c>
      <c r="I61" s="51">
        <v>-4</v>
      </c>
      <c r="J61" s="32">
        <v>704</v>
      </c>
      <c r="K61" s="34">
        <v>-0.28409090909090906</v>
      </c>
      <c r="L61" s="51">
        <v>-8</v>
      </c>
      <c r="M61" s="46"/>
      <c r="N61" s="46"/>
      <c r="O61" s="30">
        <v>13</v>
      </c>
      <c r="P61" s="31" t="s">
        <v>90</v>
      </c>
      <c r="Q61" s="32">
        <v>4830</v>
      </c>
      <c r="R61" s="33">
        <v>1.3834863856919438E-2</v>
      </c>
      <c r="S61" s="32">
        <v>3592</v>
      </c>
      <c r="T61" s="33">
        <v>1.0929926149970027E-2</v>
      </c>
      <c r="U61" s="34">
        <v>0.34465478841870834</v>
      </c>
      <c r="V61" s="51">
        <v>5</v>
      </c>
    </row>
    <row r="62" spans="2:22" ht="15" thickBot="1" x14ac:dyDescent="0.25">
      <c r="B62" s="35">
        <v>14</v>
      </c>
      <c r="C62" s="36" t="s">
        <v>54</v>
      </c>
      <c r="D62" s="37">
        <v>490</v>
      </c>
      <c r="E62" s="38">
        <v>1.3378109045239851E-2</v>
      </c>
      <c r="F62" s="37">
        <v>566</v>
      </c>
      <c r="G62" s="38">
        <v>1.5445912018338609E-2</v>
      </c>
      <c r="H62" s="39">
        <v>-0.13427561837455826</v>
      </c>
      <c r="I62" s="52">
        <v>-3</v>
      </c>
      <c r="J62" s="37">
        <v>566</v>
      </c>
      <c r="K62" s="39">
        <v>-0.13427561837455826</v>
      </c>
      <c r="L62" s="52">
        <v>-2</v>
      </c>
      <c r="M62" s="46"/>
      <c r="N62" s="46"/>
      <c r="O62" s="35">
        <v>14</v>
      </c>
      <c r="P62" s="36" t="s">
        <v>86</v>
      </c>
      <c r="Q62" s="37">
        <v>4805</v>
      </c>
      <c r="R62" s="38">
        <v>1.3763254830744906E-2</v>
      </c>
      <c r="S62" s="37">
        <v>4250</v>
      </c>
      <c r="T62" s="38">
        <v>1.2932123089468991E-2</v>
      </c>
      <c r="U62" s="39">
        <v>0.13058823529411767</v>
      </c>
      <c r="V62" s="52">
        <v>1</v>
      </c>
    </row>
    <row r="63" spans="2:22" ht="15" thickBot="1" x14ac:dyDescent="0.25">
      <c r="B63" s="30">
        <v>15</v>
      </c>
      <c r="C63" s="31" t="s">
        <v>90</v>
      </c>
      <c r="D63" s="32">
        <v>430</v>
      </c>
      <c r="E63" s="33">
        <v>1.173997324378191E-2</v>
      </c>
      <c r="F63" s="32">
        <v>379</v>
      </c>
      <c r="G63" s="33">
        <v>1.0342757340901648E-2</v>
      </c>
      <c r="H63" s="34">
        <v>0.13456464379947231</v>
      </c>
      <c r="I63" s="51">
        <v>7</v>
      </c>
      <c r="J63" s="32">
        <v>565</v>
      </c>
      <c r="K63" s="34">
        <v>-0.23893805309734517</v>
      </c>
      <c r="L63" s="51">
        <v>-2</v>
      </c>
      <c r="M63" s="46"/>
      <c r="N63" s="46"/>
      <c r="O63" s="30">
        <v>15</v>
      </c>
      <c r="P63" s="31" t="s">
        <v>125</v>
      </c>
      <c r="Q63" s="32">
        <v>4684</v>
      </c>
      <c r="R63" s="33">
        <v>1.3416667144060174E-2</v>
      </c>
      <c r="S63" s="32">
        <v>3202</v>
      </c>
      <c r="T63" s="33">
        <v>9.7432136782305209E-3</v>
      </c>
      <c r="U63" s="34">
        <v>0.4628357276702062</v>
      </c>
      <c r="V63" s="51">
        <v>12</v>
      </c>
    </row>
    <row r="64" spans="2:22" ht="15" thickBot="1" x14ac:dyDescent="0.25">
      <c r="B64" s="35">
        <v>16</v>
      </c>
      <c r="C64" s="36" t="s">
        <v>36</v>
      </c>
      <c r="D64" s="37">
        <v>425</v>
      </c>
      <c r="E64" s="38">
        <v>1.1603461926993748E-2</v>
      </c>
      <c r="F64" s="37">
        <v>287</v>
      </c>
      <c r="G64" s="38">
        <v>7.8321143979914864E-3</v>
      </c>
      <c r="H64" s="39">
        <v>0.48083623693379796</v>
      </c>
      <c r="I64" s="52">
        <v>17</v>
      </c>
      <c r="J64" s="37">
        <v>394</v>
      </c>
      <c r="K64" s="39">
        <v>7.8680203045685237E-2</v>
      </c>
      <c r="L64" s="52">
        <v>9</v>
      </c>
      <c r="M64" s="46"/>
      <c r="N64" s="46"/>
      <c r="O64" s="35">
        <v>16</v>
      </c>
      <c r="P64" s="36" t="s">
        <v>124</v>
      </c>
      <c r="Q64" s="37">
        <v>4076</v>
      </c>
      <c r="R64" s="38">
        <v>1.1675135627495574E-2</v>
      </c>
      <c r="S64" s="37">
        <v>3496</v>
      </c>
      <c r="T64" s="38">
        <v>1.0637812310772611E-2</v>
      </c>
      <c r="U64" s="39">
        <v>0.16590389016018303</v>
      </c>
      <c r="V64" s="52">
        <v>5</v>
      </c>
    </row>
    <row r="65" spans="2:22" ht="15" thickBot="1" x14ac:dyDescent="0.25">
      <c r="B65" s="30">
        <v>17</v>
      </c>
      <c r="C65" s="31" t="s">
        <v>125</v>
      </c>
      <c r="D65" s="32">
        <v>412</v>
      </c>
      <c r="E65" s="33">
        <v>1.1248532503344528E-2</v>
      </c>
      <c r="F65" s="32">
        <v>505</v>
      </c>
      <c r="G65" s="33">
        <v>1.3781246588800349E-2</v>
      </c>
      <c r="H65" s="34">
        <v>-0.18415841584158421</v>
      </c>
      <c r="I65" s="51">
        <v>-4</v>
      </c>
      <c r="J65" s="32">
        <v>329</v>
      </c>
      <c r="K65" s="34">
        <v>0.25227963525835873</v>
      </c>
      <c r="L65" s="51">
        <v>13</v>
      </c>
      <c r="M65" s="46"/>
      <c r="N65" s="46"/>
      <c r="O65" s="30">
        <v>17</v>
      </c>
      <c r="P65" s="31" t="s">
        <v>78</v>
      </c>
      <c r="Q65" s="32">
        <v>3800</v>
      </c>
      <c r="R65" s="33">
        <v>1.088457197852875E-2</v>
      </c>
      <c r="S65" s="32">
        <v>3621</v>
      </c>
      <c r="T65" s="33">
        <v>1.1018168872227582E-2</v>
      </c>
      <c r="U65" s="34">
        <v>4.9433858050262458E-2</v>
      </c>
      <c r="V65" s="51">
        <v>-1</v>
      </c>
    </row>
    <row r="66" spans="2:22" ht="15" thickBot="1" x14ac:dyDescent="0.25">
      <c r="B66" s="35">
        <v>18</v>
      </c>
      <c r="C66" s="36" t="s">
        <v>190</v>
      </c>
      <c r="D66" s="37">
        <v>410</v>
      </c>
      <c r="E66" s="38">
        <v>1.1193927976629263E-2</v>
      </c>
      <c r="F66" s="37">
        <v>488</v>
      </c>
      <c r="G66" s="38">
        <v>1.3317323436306081E-2</v>
      </c>
      <c r="H66" s="39">
        <v>-0.1598360655737705</v>
      </c>
      <c r="I66" s="52">
        <v>-4</v>
      </c>
      <c r="J66" s="37">
        <v>278</v>
      </c>
      <c r="K66" s="39">
        <v>0.47482014388489202</v>
      </c>
      <c r="L66" s="52">
        <v>19</v>
      </c>
      <c r="M66" s="46"/>
      <c r="N66" s="46"/>
      <c r="O66" s="35">
        <v>18</v>
      </c>
      <c r="P66" s="36" t="s">
        <v>65</v>
      </c>
      <c r="Q66" s="37">
        <v>3719</v>
      </c>
      <c r="R66" s="38">
        <v>1.0652558733723269E-2</v>
      </c>
      <c r="S66" s="37">
        <v>3026</v>
      </c>
      <c r="T66" s="38">
        <v>9.2076716397019222E-3</v>
      </c>
      <c r="U66" s="39">
        <v>0.22901520158625255</v>
      </c>
      <c r="V66" s="52">
        <v>12</v>
      </c>
    </row>
    <row r="67" spans="2:22" ht="15" thickBot="1" x14ac:dyDescent="0.25">
      <c r="B67" s="30">
        <v>19</v>
      </c>
      <c r="C67" s="31" t="s">
        <v>155</v>
      </c>
      <c r="D67" s="32">
        <v>396</v>
      </c>
      <c r="E67" s="33">
        <v>1.081169628962241E-2</v>
      </c>
      <c r="F67" s="32">
        <v>285</v>
      </c>
      <c r="G67" s="33">
        <v>7.7775352035803951E-3</v>
      </c>
      <c r="H67" s="34">
        <v>0.38947368421052642</v>
      </c>
      <c r="I67" s="51">
        <v>15</v>
      </c>
      <c r="J67" s="32">
        <v>344</v>
      </c>
      <c r="K67" s="34">
        <v>0.15116279069767447</v>
      </c>
      <c r="L67" s="51">
        <v>9</v>
      </c>
      <c r="O67" s="30">
        <v>19</v>
      </c>
      <c r="P67" s="31" t="s">
        <v>61</v>
      </c>
      <c r="Q67" s="32">
        <v>3603</v>
      </c>
      <c r="R67" s="33">
        <v>1.0320292852273443E-2</v>
      </c>
      <c r="S67" s="32">
        <v>3267</v>
      </c>
      <c r="T67" s="33">
        <v>9.940999090187105E-3</v>
      </c>
      <c r="U67" s="34">
        <v>0.10284664830119383</v>
      </c>
      <c r="V67" s="51">
        <v>6</v>
      </c>
    </row>
    <row r="68" spans="2:22" ht="15" thickBot="1" x14ac:dyDescent="0.25">
      <c r="B68" s="35">
        <v>20</v>
      </c>
      <c r="C68" s="36" t="s">
        <v>154</v>
      </c>
      <c r="D68" s="37">
        <v>385</v>
      </c>
      <c r="E68" s="38">
        <v>1.0511371392688453E-2</v>
      </c>
      <c r="F68" s="37">
        <v>188</v>
      </c>
      <c r="G68" s="38">
        <v>5.1304442746425063E-3</v>
      </c>
      <c r="H68" s="39">
        <v>1.0478723404255321</v>
      </c>
      <c r="I68" s="52">
        <v>44</v>
      </c>
      <c r="J68" s="37">
        <v>486</v>
      </c>
      <c r="K68" s="39">
        <v>-0.20781893004115226</v>
      </c>
      <c r="L68" s="52">
        <v>-2</v>
      </c>
      <c r="O68" s="35">
        <v>20</v>
      </c>
      <c r="P68" s="36" t="s">
        <v>153</v>
      </c>
      <c r="Q68" s="37">
        <v>3601</v>
      </c>
      <c r="R68" s="38">
        <v>1.031456413017948E-2</v>
      </c>
      <c r="S68" s="37">
        <v>4341</v>
      </c>
      <c r="T68" s="38">
        <v>1.3209022666208211E-2</v>
      </c>
      <c r="U68" s="39">
        <v>-0.17046763418567146</v>
      </c>
      <c r="V68" s="52">
        <v>-7</v>
      </c>
    </row>
    <row r="69" spans="2:22" ht="15" thickBot="1" x14ac:dyDescent="0.25">
      <c r="B69" s="84" t="s">
        <v>40</v>
      </c>
      <c r="C69" s="85"/>
      <c r="D69" s="40">
        <f>SUM(D49:D68)</f>
        <v>12898</v>
      </c>
      <c r="E69" s="41">
        <f>D69/D71</f>
        <v>0.35214459278674204</v>
      </c>
      <c r="F69" s="40">
        <f>SUM(F49:F68)</f>
        <v>12429</v>
      </c>
      <c r="G69" s="41">
        <f>F69/F71</f>
        <v>0.33918240366772184</v>
      </c>
      <c r="H69" s="42">
        <f>D69/F69-1</f>
        <v>3.773433100008039E-2</v>
      </c>
      <c r="I69" s="53"/>
      <c r="J69" s="40">
        <f>SUM(J49:J68)</f>
        <v>13149</v>
      </c>
      <c r="K69" s="41">
        <f>D69/J69-1</f>
        <v>-1.9088904099171078E-2</v>
      </c>
      <c r="L69" s="40"/>
      <c r="O69" s="84" t="s">
        <v>40</v>
      </c>
      <c r="P69" s="85"/>
      <c r="Q69" s="40">
        <f>SUM(Q49:Q68)</f>
        <v>125760</v>
      </c>
      <c r="R69" s="41">
        <f>Q69/Q71</f>
        <v>0.36022204526836199</v>
      </c>
      <c r="S69" s="40">
        <f>SUM(S49:S68)</f>
        <v>115369</v>
      </c>
      <c r="T69" s="41">
        <f>S69/S71</f>
        <v>0.35105084910798778</v>
      </c>
      <c r="U69" s="42">
        <f>Q69/S69-1</f>
        <v>9.0067522471374506E-2</v>
      </c>
      <c r="V69" s="53"/>
    </row>
    <row r="70" spans="2:22" ht="15" thickBot="1" x14ac:dyDescent="0.25">
      <c r="B70" s="84" t="s">
        <v>12</v>
      </c>
      <c r="C70" s="85"/>
      <c r="D70" s="40">
        <f>D71-SUM(D49:D68)</f>
        <v>23729</v>
      </c>
      <c r="E70" s="41">
        <f>D70/D71</f>
        <v>0.64785540721325796</v>
      </c>
      <c r="F70" s="40">
        <f>F71-SUM(F49:F68)</f>
        <v>24215</v>
      </c>
      <c r="G70" s="41">
        <f>F70/F71</f>
        <v>0.6608175963322781</v>
      </c>
      <c r="H70" s="42">
        <f>D70/F70-1</f>
        <v>-2.0070204418748738E-2</v>
      </c>
      <c r="I70" s="53"/>
      <c r="J70" s="40">
        <f>J71-SUM(J49:J68)</f>
        <v>24798</v>
      </c>
      <c r="K70" s="41">
        <f>D70/J70-1</f>
        <v>-4.3108315186708657E-2</v>
      </c>
      <c r="L70" s="58"/>
      <c r="O70" s="84" t="s">
        <v>12</v>
      </c>
      <c r="P70" s="85"/>
      <c r="Q70" s="40">
        <f>Q71-SUM(Q49:Q68)</f>
        <v>223358</v>
      </c>
      <c r="R70" s="41">
        <f>Q70/Q71</f>
        <v>0.63977795473163801</v>
      </c>
      <c r="S70" s="40">
        <f>S71-SUM(S49:S68)</f>
        <v>213270</v>
      </c>
      <c r="T70" s="41">
        <f>S70/S71</f>
        <v>0.64894915089201222</v>
      </c>
      <c r="U70" s="42">
        <f>Q70/S70-1</f>
        <v>4.7301542645472816E-2</v>
      </c>
      <c r="V70" s="53"/>
    </row>
    <row r="71" spans="2:22" ht="15" thickBot="1" x14ac:dyDescent="0.25">
      <c r="B71" s="86" t="s">
        <v>34</v>
      </c>
      <c r="C71" s="87"/>
      <c r="D71" s="43">
        <v>36627</v>
      </c>
      <c r="E71" s="44">
        <v>1</v>
      </c>
      <c r="F71" s="43">
        <v>36644</v>
      </c>
      <c r="G71" s="44">
        <v>0.97489357057089876</v>
      </c>
      <c r="H71" s="45">
        <v>-4.6392315249421667E-4</v>
      </c>
      <c r="I71" s="55"/>
      <c r="J71" s="43">
        <v>37947</v>
      </c>
      <c r="K71" s="45">
        <v>-3.4785358526365773E-2</v>
      </c>
      <c r="L71" s="43"/>
      <c r="M71" s="46"/>
      <c r="O71" s="86" t="s">
        <v>34</v>
      </c>
      <c r="P71" s="87"/>
      <c r="Q71" s="43">
        <v>349118</v>
      </c>
      <c r="R71" s="44">
        <v>1</v>
      </c>
      <c r="S71" s="43">
        <v>328639</v>
      </c>
      <c r="T71" s="44">
        <v>1</v>
      </c>
      <c r="U71" s="45">
        <v>6.2314576176290659E-2</v>
      </c>
      <c r="V71" s="55"/>
    </row>
    <row r="72" spans="2:22" x14ac:dyDescent="0.2">
      <c r="B72" s="47" t="s">
        <v>68</v>
      </c>
      <c r="O72" s="47" t="s">
        <v>68</v>
      </c>
    </row>
    <row r="73" spans="2:22" x14ac:dyDescent="0.2">
      <c r="B73" s="48" t="s">
        <v>67</v>
      </c>
      <c r="O73" s="48" t="s">
        <v>67</v>
      </c>
    </row>
  </sheetData>
  <mergeCells count="84">
    <mergeCell ref="C9:C11"/>
    <mergeCell ref="H10:H11"/>
    <mergeCell ref="B3:L3"/>
    <mergeCell ref="B4:L4"/>
    <mergeCell ref="B6:B8"/>
    <mergeCell ref="C6:C8"/>
    <mergeCell ref="J6:L6"/>
    <mergeCell ref="D8:E9"/>
    <mergeCell ref="F8:G9"/>
    <mergeCell ref="H8:H9"/>
    <mergeCell ref="J8:J9"/>
    <mergeCell ref="D6:I6"/>
    <mergeCell ref="K8:K9"/>
    <mergeCell ref="L8:L9"/>
    <mergeCell ref="D7:I7"/>
    <mergeCell ref="I8:I9"/>
    <mergeCell ref="J7:L7"/>
    <mergeCell ref="B9:B11"/>
    <mergeCell ref="D45:E46"/>
    <mergeCell ref="C46:C48"/>
    <mergeCell ref="H47:H48"/>
    <mergeCell ref="F45:G46"/>
    <mergeCell ref="H45:H46"/>
    <mergeCell ref="L10:L11"/>
    <mergeCell ref="J45:J46"/>
    <mergeCell ref="K45:K46"/>
    <mergeCell ref="J10:J11"/>
    <mergeCell ref="K47:K48"/>
    <mergeCell ref="L47:L48"/>
    <mergeCell ref="K10:K11"/>
    <mergeCell ref="J47:J48"/>
    <mergeCell ref="I10:I11"/>
    <mergeCell ref="B71:C71"/>
    <mergeCell ref="B69:C69"/>
    <mergeCell ref="B70:C70"/>
    <mergeCell ref="B32:C32"/>
    <mergeCell ref="B33:C33"/>
    <mergeCell ref="B34:C34"/>
    <mergeCell ref="B46:B48"/>
    <mergeCell ref="C43:C45"/>
    <mergeCell ref="B40:L40"/>
    <mergeCell ref="B41:L41"/>
    <mergeCell ref="B43:B45"/>
    <mergeCell ref="L45:L46"/>
    <mergeCell ref="J44:L44"/>
    <mergeCell ref="I47:I48"/>
    <mergeCell ref="I45:I46"/>
    <mergeCell ref="J43:L43"/>
    <mergeCell ref="D43:I43"/>
    <mergeCell ref="D44:I44"/>
    <mergeCell ref="O2:V3"/>
    <mergeCell ref="O4:V4"/>
    <mergeCell ref="O6:O8"/>
    <mergeCell ref="P6:P8"/>
    <mergeCell ref="Q6:V6"/>
    <mergeCell ref="Q7:V7"/>
    <mergeCell ref="Q8:R9"/>
    <mergeCell ref="S8:T9"/>
    <mergeCell ref="U8:U9"/>
    <mergeCell ref="V8:V9"/>
    <mergeCell ref="O9:O11"/>
    <mergeCell ref="P9:P11"/>
    <mergeCell ref="U10:U11"/>
    <mergeCell ref="V10:V11"/>
    <mergeCell ref="O32:P32"/>
    <mergeCell ref="O33:P33"/>
    <mergeCell ref="O34:P34"/>
    <mergeCell ref="O39:V40"/>
    <mergeCell ref="O41:V41"/>
    <mergeCell ref="O70:P70"/>
    <mergeCell ref="O71:P71"/>
    <mergeCell ref="V45:V46"/>
    <mergeCell ref="O46:O48"/>
    <mergeCell ref="P46:P48"/>
    <mergeCell ref="U47:U48"/>
    <mergeCell ref="V47:V48"/>
    <mergeCell ref="O69:P69"/>
    <mergeCell ref="O43:O45"/>
    <mergeCell ref="P43:P45"/>
    <mergeCell ref="Q43:V43"/>
    <mergeCell ref="Q44:V44"/>
    <mergeCell ref="Q45:R46"/>
    <mergeCell ref="S45:T46"/>
    <mergeCell ref="U45:U46"/>
  </mergeCells>
  <conditionalFormatting sqref="D12:H31">
    <cfRule type="cellIs" dxfId="51" priority="37" operator="equal">
      <formula>0</formula>
    </cfRule>
  </conditionalFormatting>
  <conditionalFormatting sqref="D49:H68">
    <cfRule type="cellIs" dxfId="50" priority="23" operator="equal">
      <formula>0</formula>
    </cfRule>
  </conditionalFormatting>
  <conditionalFormatting sqref="H12:H33">
    <cfRule type="cellIs" dxfId="49" priority="39" operator="lessThan">
      <formula>0</formula>
    </cfRule>
  </conditionalFormatting>
  <conditionalFormatting sqref="H49:H70">
    <cfRule type="cellIs" dxfId="48" priority="25" operator="lessThan">
      <formula>0</formula>
    </cfRule>
  </conditionalFormatting>
  <conditionalFormatting sqref="I12:I31">
    <cfRule type="cellIs" dxfId="47" priority="42" operator="lessThan">
      <formula>0</formula>
    </cfRule>
    <cfRule type="cellIs" dxfId="46" priority="43" operator="equal">
      <formula>0</formula>
    </cfRule>
    <cfRule type="cellIs" dxfId="45" priority="44" operator="greaterThan">
      <formula>0</formula>
    </cfRule>
  </conditionalFormatting>
  <conditionalFormatting sqref="I49:I68">
    <cfRule type="cellIs" dxfId="44" priority="28" operator="lessThan">
      <formula>0</formula>
    </cfRule>
    <cfRule type="cellIs" dxfId="43" priority="29" operator="equal">
      <formula>0</formula>
    </cfRule>
    <cfRule type="cellIs" dxfId="42" priority="30" operator="greaterThan">
      <formula>0</formula>
    </cfRule>
  </conditionalFormatting>
  <conditionalFormatting sqref="J12:K31">
    <cfRule type="cellIs" dxfId="41" priority="34" operator="equal">
      <formula>0</formula>
    </cfRule>
  </conditionalFormatting>
  <conditionalFormatting sqref="J49:K68">
    <cfRule type="cellIs" dxfId="40" priority="20" operator="equal">
      <formula>0</formula>
    </cfRule>
  </conditionalFormatting>
  <conditionalFormatting sqref="K12:L31">
    <cfRule type="cellIs" dxfId="39" priority="31" operator="lessThan">
      <formula>0</formula>
    </cfRule>
  </conditionalFormatting>
  <conditionalFormatting sqref="K49:L68">
    <cfRule type="cellIs" dxfId="38" priority="17" operator="lessThan">
      <formula>0</formula>
    </cfRule>
  </conditionalFormatting>
  <conditionalFormatting sqref="L12:L31">
    <cfRule type="cellIs" dxfId="37" priority="32" operator="equal">
      <formula>0</formula>
    </cfRule>
    <cfRule type="cellIs" dxfId="36" priority="33" operator="greaterThan">
      <formula>0</formula>
    </cfRule>
  </conditionalFormatting>
  <conditionalFormatting sqref="L49:L68">
    <cfRule type="cellIs" dxfId="35" priority="18" operator="equal">
      <formula>0</formula>
    </cfRule>
    <cfRule type="cellIs" dxfId="34" priority="19" operator="greaterThan">
      <formula>0</formula>
    </cfRule>
  </conditionalFormatting>
  <conditionalFormatting sqref="Q12:U31">
    <cfRule type="cellIs" dxfId="33" priority="9" operator="equal">
      <formula>0</formula>
    </cfRule>
  </conditionalFormatting>
  <conditionalFormatting sqref="Q49:U68">
    <cfRule type="cellIs" dxfId="32" priority="1" operator="equal">
      <formula>0</formula>
    </cfRule>
  </conditionalFormatting>
  <conditionalFormatting sqref="U12:U33">
    <cfRule type="cellIs" dxfId="31" priority="11" operator="lessThan">
      <formula>0</formula>
    </cfRule>
  </conditionalFormatting>
  <conditionalFormatting sqref="U49:U70">
    <cfRule type="cellIs" dxfId="30" priority="3" operator="lessThan">
      <formula>0</formula>
    </cfRule>
  </conditionalFormatting>
  <conditionalFormatting sqref="V12:V31">
    <cfRule type="cellIs" dxfId="29" priority="14" operator="lessThan">
      <formula>0</formula>
    </cfRule>
    <cfRule type="cellIs" dxfId="28" priority="15" operator="equal">
      <formula>0</formula>
    </cfRule>
    <cfRule type="cellIs" dxfId="27" priority="16" operator="greaterThan">
      <formula>0</formula>
    </cfRule>
  </conditionalFormatting>
  <conditionalFormatting sqref="V49:V68">
    <cfRule type="cellIs" dxfId="26" priority="6" operator="lessThan">
      <formula>0</formula>
    </cfRule>
    <cfRule type="cellIs" dxfId="25" priority="7" operator="equal">
      <formula>0</formula>
    </cfRule>
    <cfRule type="cellIs" dxfId="24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7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V81"/>
  <sheetViews>
    <sheetView showGridLines="0" workbookViewId="0"/>
  </sheetViews>
  <sheetFormatPr defaultColWidth="9.140625" defaultRowHeight="14.25" x14ac:dyDescent="0.2"/>
  <cols>
    <col min="1" max="1" width="2" style="5" customWidth="1"/>
    <col min="2" max="2" width="8.140625" style="5" customWidth="1"/>
    <col min="3" max="3" width="19.140625" style="5" customWidth="1"/>
    <col min="4" max="12" width="10.140625" style="5" customWidth="1"/>
    <col min="13" max="14" width="4.42578125" style="5" customWidth="1"/>
    <col min="15" max="15" width="13.140625" style="5" customWidth="1"/>
    <col min="16" max="16" width="19.140625" style="5" customWidth="1"/>
    <col min="17" max="17" width="10.42578125" style="5" customWidth="1"/>
    <col min="18" max="22" width="10.5703125" style="5" customWidth="1"/>
    <col min="23" max="23" width="11.85546875" style="5" customWidth="1"/>
    <col min="24" max="16384" width="9.140625" style="5"/>
  </cols>
  <sheetData>
    <row r="1" spans="2:22" x14ac:dyDescent="0.2">
      <c r="B1" s="5" t="s">
        <v>3</v>
      </c>
      <c r="D1" s="3"/>
      <c r="O1" s="56"/>
      <c r="V1" s="62">
        <v>46329</v>
      </c>
    </row>
    <row r="2" spans="2:22" ht="14.45" customHeight="1" x14ac:dyDescent="0.25">
      <c r="B2" s="68" t="s">
        <v>179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/>
      <c r="N2" s="49"/>
      <c r="O2" s="68" t="s">
        <v>135</v>
      </c>
      <c r="P2" s="68"/>
      <c r="Q2" s="68"/>
      <c r="R2" s="68"/>
      <c r="S2" s="68"/>
      <c r="T2" s="68"/>
      <c r="U2" s="68"/>
      <c r="V2" s="68"/>
    </row>
    <row r="3" spans="2:22" ht="14.45" customHeight="1" x14ac:dyDescent="0.25">
      <c r="B3" s="98" t="s">
        <v>178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/>
      <c r="N3" s="49"/>
      <c r="O3" s="98" t="s">
        <v>136</v>
      </c>
      <c r="P3" s="98"/>
      <c r="Q3" s="98"/>
      <c r="R3" s="98"/>
      <c r="S3" s="98"/>
      <c r="T3" s="98"/>
      <c r="U3" s="98"/>
      <c r="V3" s="98"/>
    </row>
    <row r="4" spans="2:22" ht="14.45" customHeight="1" thickBot="1" x14ac:dyDescent="0.3">
      <c r="B4" s="50"/>
      <c r="C4" s="50"/>
      <c r="D4" s="50"/>
      <c r="E4" s="50"/>
      <c r="F4" s="50"/>
      <c r="G4" s="50"/>
      <c r="H4" s="50"/>
      <c r="I4" s="50"/>
      <c r="J4" s="50"/>
      <c r="K4" s="46"/>
      <c r="L4" s="23" t="s">
        <v>4</v>
      </c>
      <c r="M4"/>
      <c r="O4" s="50"/>
      <c r="P4" s="50"/>
      <c r="Q4" s="50"/>
      <c r="R4" s="50"/>
      <c r="S4" s="50"/>
      <c r="T4" s="50"/>
      <c r="U4" s="46"/>
      <c r="V4" s="23" t="s">
        <v>4</v>
      </c>
    </row>
    <row r="5" spans="2:22" ht="15" x14ac:dyDescent="0.25">
      <c r="B5" s="72" t="s">
        <v>0</v>
      </c>
      <c r="C5" s="72" t="s">
        <v>1</v>
      </c>
      <c r="D5" s="74" t="s">
        <v>169</v>
      </c>
      <c r="E5" s="75"/>
      <c r="F5" s="75"/>
      <c r="G5" s="75"/>
      <c r="H5" s="75"/>
      <c r="I5" s="76"/>
      <c r="J5" s="74" t="s">
        <v>160</v>
      </c>
      <c r="K5" s="75"/>
      <c r="L5" s="76"/>
      <c r="M5"/>
      <c r="O5" s="72" t="s">
        <v>0</v>
      </c>
      <c r="P5" s="72" t="s">
        <v>1</v>
      </c>
      <c r="Q5" s="74" t="s">
        <v>175</v>
      </c>
      <c r="R5" s="75"/>
      <c r="S5" s="75"/>
      <c r="T5" s="75"/>
      <c r="U5" s="75"/>
      <c r="V5" s="76"/>
    </row>
    <row r="6" spans="2:22" ht="14.45" customHeight="1" thickBot="1" x14ac:dyDescent="0.3">
      <c r="B6" s="73"/>
      <c r="C6" s="73"/>
      <c r="D6" s="77" t="s">
        <v>170</v>
      </c>
      <c r="E6" s="78"/>
      <c r="F6" s="78"/>
      <c r="G6" s="78"/>
      <c r="H6" s="78"/>
      <c r="I6" s="79"/>
      <c r="J6" s="77" t="s">
        <v>161</v>
      </c>
      <c r="K6" s="78"/>
      <c r="L6" s="79"/>
      <c r="M6"/>
      <c r="O6" s="73"/>
      <c r="P6" s="73"/>
      <c r="Q6" s="77" t="s">
        <v>176</v>
      </c>
      <c r="R6" s="78"/>
      <c r="S6" s="78"/>
      <c r="T6" s="78"/>
      <c r="U6" s="78"/>
      <c r="V6" s="79"/>
    </row>
    <row r="7" spans="2:22" ht="14.45" customHeight="1" x14ac:dyDescent="0.25">
      <c r="B7" s="73"/>
      <c r="C7" s="73"/>
      <c r="D7" s="80">
        <v>2026</v>
      </c>
      <c r="E7" s="81"/>
      <c r="F7" s="80">
        <v>2025</v>
      </c>
      <c r="G7" s="81"/>
      <c r="H7" s="88" t="s">
        <v>5</v>
      </c>
      <c r="I7" s="88" t="s">
        <v>42</v>
      </c>
      <c r="J7" s="88">
        <v>2026</v>
      </c>
      <c r="K7" s="88" t="s">
        <v>171</v>
      </c>
      <c r="L7" s="90" t="s">
        <v>173</v>
      </c>
      <c r="M7"/>
      <c r="O7" s="73"/>
      <c r="P7" s="73"/>
      <c r="Q7" s="80">
        <v>2026</v>
      </c>
      <c r="R7" s="81"/>
      <c r="S7" s="80">
        <v>2025</v>
      </c>
      <c r="T7" s="81"/>
      <c r="U7" s="88" t="s">
        <v>5</v>
      </c>
      <c r="V7" s="88" t="s">
        <v>63</v>
      </c>
    </row>
    <row r="8" spans="2:22" ht="14.45" customHeight="1" thickBot="1" x14ac:dyDescent="0.3">
      <c r="B8" s="94" t="s">
        <v>6</v>
      </c>
      <c r="C8" s="94" t="s">
        <v>7</v>
      </c>
      <c r="D8" s="82"/>
      <c r="E8" s="83"/>
      <c r="F8" s="82"/>
      <c r="G8" s="83"/>
      <c r="H8" s="89"/>
      <c r="I8" s="89"/>
      <c r="J8" s="89"/>
      <c r="K8" s="89"/>
      <c r="L8" s="91"/>
      <c r="M8"/>
      <c r="O8" s="94" t="s">
        <v>6</v>
      </c>
      <c r="P8" s="94" t="s">
        <v>7</v>
      </c>
      <c r="Q8" s="82"/>
      <c r="R8" s="83"/>
      <c r="S8" s="82"/>
      <c r="T8" s="83"/>
      <c r="U8" s="89"/>
      <c r="V8" s="89"/>
    </row>
    <row r="9" spans="2:22" ht="14.45" customHeight="1" x14ac:dyDescent="0.25">
      <c r="B9" s="94"/>
      <c r="C9" s="94"/>
      <c r="D9" s="24" t="s">
        <v>8</v>
      </c>
      <c r="E9" s="25" t="s">
        <v>2</v>
      </c>
      <c r="F9" s="24" t="s">
        <v>8</v>
      </c>
      <c r="G9" s="25" t="s">
        <v>2</v>
      </c>
      <c r="H9" s="96" t="s">
        <v>9</v>
      </c>
      <c r="I9" s="96" t="s">
        <v>43</v>
      </c>
      <c r="J9" s="96" t="s">
        <v>8</v>
      </c>
      <c r="K9" s="96" t="s">
        <v>172</v>
      </c>
      <c r="L9" s="99" t="s">
        <v>174</v>
      </c>
      <c r="M9"/>
      <c r="O9" s="94"/>
      <c r="P9" s="94"/>
      <c r="Q9" s="24" t="s">
        <v>8</v>
      </c>
      <c r="R9" s="25" t="s">
        <v>2</v>
      </c>
      <c r="S9" s="24" t="s">
        <v>8</v>
      </c>
      <c r="T9" s="25" t="s">
        <v>2</v>
      </c>
      <c r="U9" s="96" t="s">
        <v>9</v>
      </c>
      <c r="V9" s="96" t="s">
        <v>64</v>
      </c>
    </row>
    <row r="10" spans="2:22" ht="14.45" customHeight="1" thickBot="1" x14ac:dyDescent="0.3">
      <c r="B10" s="95"/>
      <c r="C10" s="95"/>
      <c r="D10" s="27" t="s">
        <v>10</v>
      </c>
      <c r="E10" s="28" t="s">
        <v>11</v>
      </c>
      <c r="F10" s="27" t="s">
        <v>10</v>
      </c>
      <c r="G10" s="28" t="s">
        <v>11</v>
      </c>
      <c r="H10" s="97"/>
      <c r="I10" s="97"/>
      <c r="J10" s="97" t="s">
        <v>10</v>
      </c>
      <c r="K10" s="97"/>
      <c r="L10" s="100"/>
      <c r="M10"/>
      <c r="O10" s="95"/>
      <c r="P10" s="95"/>
      <c r="Q10" s="27" t="s">
        <v>10</v>
      </c>
      <c r="R10" s="28" t="s">
        <v>11</v>
      </c>
      <c r="S10" s="27" t="s">
        <v>10</v>
      </c>
      <c r="T10" s="28" t="s">
        <v>11</v>
      </c>
      <c r="U10" s="97"/>
      <c r="V10" s="97"/>
    </row>
    <row r="11" spans="2:22" ht="14.45" customHeight="1" thickBot="1" x14ac:dyDescent="0.3">
      <c r="B11" s="30">
        <v>1</v>
      </c>
      <c r="C11" s="31" t="s">
        <v>24</v>
      </c>
      <c r="D11" s="32">
        <v>1211</v>
      </c>
      <c r="E11" s="33">
        <v>0.18136887823872996</v>
      </c>
      <c r="F11" s="32">
        <v>981</v>
      </c>
      <c r="G11" s="33">
        <v>0.15020670647680295</v>
      </c>
      <c r="H11" s="34">
        <v>0.23445463812436285</v>
      </c>
      <c r="I11" s="51">
        <v>1</v>
      </c>
      <c r="J11" s="32">
        <v>1142</v>
      </c>
      <c r="K11" s="34">
        <v>6.0420315236427324E-2</v>
      </c>
      <c r="L11" s="51">
        <v>0</v>
      </c>
      <c r="M11"/>
      <c r="O11" s="30">
        <v>1</v>
      </c>
      <c r="P11" s="31" t="s">
        <v>24</v>
      </c>
      <c r="Q11" s="32">
        <v>11613</v>
      </c>
      <c r="R11" s="33">
        <v>0.18706507731958763</v>
      </c>
      <c r="S11" s="32">
        <v>8373</v>
      </c>
      <c r="T11" s="33">
        <v>0.15033395575983913</v>
      </c>
      <c r="U11" s="34">
        <v>0.38695807954138295</v>
      </c>
      <c r="V11" s="51">
        <v>2</v>
      </c>
    </row>
    <row r="12" spans="2:22" ht="14.45" customHeight="1" thickBot="1" x14ac:dyDescent="0.3">
      <c r="B12" s="35">
        <v>2</v>
      </c>
      <c r="C12" s="36" t="s">
        <v>19</v>
      </c>
      <c r="D12" s="37">
        <v>1068</v>
      </c>
      <c r="E12" s="38">
        <v>0.15995207428485847</v>
      </c>
      <c r="F12" s="37">
        <v>1064</v>
      </c>
      <c r="G12" s="38">
        <v>0.16291532690246516</v>
      </c>
      <c r="H12" s="39">
        <v>3.759398496240518E-3</v>
      </c>
      <c r="I12" s="52">
        <v>-1</v>
      </c>
      <c r="J12" s="37">
        <v>956</v>
      </c>
      <c r="K12" s="39">
        <v>0.11715481171548126</v>
      </c>
      <c r="L12" s="52">
        <v>0</v>
      </c>
      <c r="M12"/>
      <c r="O12" s="35">
        <v>2</v>
      </c>
      <c r="P12" s="36" t="s">
        <v>19</v>
      </c>
      <c r="Q12" s="37">
        <v>9555</v>
      </c>
      <c r="R12" s="38">
        <v>0.15391430412371135</v>
      </c>
      <c r="S12" s="37">
        <v>9571</v>
      </c>
      <c r="T12" s="38">
        <v>0.17184357943119793</v>
      </c>
      <c r="U12" s="39">
        <v>-1.6717166440288755E-3</v>
      </c>
      <c r="V12" s="52">
        <v>-1</v>
      </c>
    </row>
    <row r="13" spans="2:22" ht="14.45" customHeight="1" thickBot="1" x14ac:dyDescent="0.3">
      <c r="B13" s="30">
        <v>3</v>
      </c>
      <c r="C13" s="31" t="s">
        <v>21</v>
      </c>
      <c r="D13" s="32">
        <v>979</v>
      </c>
      <c r="E13" s="33">
        <v>0.14662273476112025</v>
      </c>
      <c r="F13" s="32">
        <v>950</v>
      </c>
      <c r="G13" s="33">
        <v>0.14546011330577246</v>
      </c>
      <c r="H13" s="34">
        <v>3.0526315789473735E-2</v>
      </c>
      <c r="I13" s="51">
        <v>0</v>
      </c>
      <c r="J13" s="32">
        <v>902</v>
      </c>
      <c r="K13" s="34">
        <v>8.5365853658536661E-2</v>
      </c>
      <c r="L13" s="51">
        <v>0</v>
      </c>
      <c r="M13"/>
      <c r="O13" s="30">
        <v>3</v>
      </c>
      <c r="P13" s="31" t="s">
        <v>21</v>
      </c>
      <c r="Q13" s="32">
        <v>8760</v>
      </c>
      <c r="R13" s="33">
        <v>0.14110824742268041</v>
      </c>
      <c r="S13" s="32">
        <v>8871</v>
      </c>
      <c r="T13" s="33">
        <v>0.15927535191037059</v>
      </c>
      <c r="U13" s="34">
        <v>-1.2512681772066325E-2</v>
      </c>
      <c r="V13" s="51">
        <v>-1</v>
      </c>
    </row>
    <row r="14" spans="2:22" ht="14.45" customHeight="1" thickBot="1" x14ac:dyDescent="0.3">
      <c r="B14" s="35">
        <v>4</v>
      </c>
      <c r="C14" s="36" t="s">
        <v>26</v>
      </c>
      <c r="D14" s="37">
        <v>669</v>
      </c>
      <c r="E14" s="38">
        <v>0.10019469821776247</v>
      </c>
      <c r="F14" s="37">
        <v>659</v>
      </c>
      <c r="G14" s="38">
        <v>0.10090338386158322</v>
      </c>
      <c r="H14" s="39">
        <v>1.5174506828528056E-2</v>
      </c>
      <c r="I14" s="52">
        <v>0</v>
      </c>
      <c r="J14" s="37">
        <v>523</v>
      </c>
      <c r="K14" s="39">
        <v>0.27915869980879537</v>
      </c>
      <c r="L14" s="52">
        <v>1</v>
      </c>
      <c r="M14"/>
      <c r="O14" s="35">
        <v>4</v>
      </c>
      <c r="P14" s="36" t="s">
        <v>18</v>
      </c>
      <c r="Q14" s="37">
        <v>6843</v>
      </c>
      <c r="R14" s="38">
        <v>0.11022873711340206</v>
      </c>
      <c r="S14" s="37">
        <v>6031</v>
      </c>
      <c r="T14" s="38">
        <v>0.10828425739729963</v>
      </c>
      <c r="U14" s="39">
        <v>0.13463770518985241</v>
      </c>
      <c r="V14" s="52">
        <v>0</v>
      </c>
    </row>
    <row r="15" spans="2:22" ht="14.45" customHeight="1" thickBot="1" x14ac:dyDescent="0.3">
      <c r="B15" s="30">
        <v>5</v>
      </c>
      <c r="C15" s="31" t="s">
        <v>18</v>
      </c>
      <c r="D15" s="32">
        <v>660</v>
      </c>
      <c r="E15" s="33">
        <v>9.8846787479406922E-2</v>
      </c>
      <c r="F15" s="32">
        <v>613</v>
      </c>
      <c r="G15" s="33">
        <v>9.3860052059408977E-2</v>
      </c>
      <c r="H15" s="34">
        <v>7.6672104404567731E-2</v>
      </c>
      <c r="I15" s="51">
        <v>1</v>
      </c>
      <c r="J15" s="32">
        <v>710</v>
      </c>
      <c r="K15" s="34">
        <v>-7.0422535211267623E-2</v>
      </c>
      <c r="L15" s="51">
        <v>-1</v>
      </c>
      <c r="M15"/>
      <c r="O15" s="30">
        <v>5</v>
      </c>
      <c r="P15" s="31" t="s">
        <v>26</v>
      </c>
      <c r="Q15" s="32">
        <v>6353</v>
      </c>
      <c r="R15" s="33">
        <v>0.10233569587628866</v>
      </c>
      <c r="S15" s="32">
        <v>5611</v>
      </c>
      <c r="T15" s="33">
        <v>0.10074332088480321</v>
      </c>
      <c r="U15" s="34">
        <v>0.13224024238103715</v>
      </c>
      <c r="V15" s="51">
        <v>0</v>
      </c>
    </row>
    <row r="16" spans="2:22" ht="14.45" customHeight="1" thickBot="1" x14ac:dyDescent="0.3">
      <c r="B16" s="35">
        <v>6</v>
      </c>
      <c r="C16" s="36" t="s">
        <v>31</v>
      </c>
      <c r="D16" s="37">
        <v>456</v>
      </c>
      <c r="E16" s="38">
        <v>6.8294144076681149E-2</v>
      </c>
      <c r="F16" s="37">
        <v>646</v>
      </c>
      <c r="G16" s="38">
        <v>9.8912877047925285E-2</v>
      </c>
      <c r="H16" s="39">
        <v>-0.29411764705882348</v>
      </c>
      <c r="I16" s="52">
        <v>-1</v>
      </c>
      <c r="J16" s="37">
        <v>407</v>
      </c>
      <c r="K16" s="39">
        <v>0.12039312039312033</v>
      </c>
      <c r="L16" s="52">
        <v>0</v>
      </c>
      <c r="M16"/>
      <c r="O16" s="35">
        <v>6</v>
      </c>
      <c r="P16" s="36" t="s">
        <v>31</v>
      </c>
      <c r="Q16" s="37">
        <v>4208</v>
      </c>
      <c r="R16" s="38">
        <v>6.778350515463917E-2</v>
      </c>
      <c r="S16" s="37">
        <v>4499</v>
      </c>
      <c r="T16" s="38">
        <v>8.0777793737431769E-2</v>
      </c>
      <c r="U16" s="39">
        <v>-6.4681040231162501E-2</v>
      </c>
      <c r="V16" s="52">
        <v>0</v>
      </c>
    </row>
    <row r="17" spans="2:22" ht="14.45" customHeight="1" thickBot="1" x14ac:dyDescent="0.3">
      <c r="B17" s="30">
        <v>7</v>
      </c>
      <c r="C17" s="31" t="s">
        <v>20</v>
      </c>
      <c r="D17" s="32">
        <v>269</v>
      </c>
      <c r="E17" s="33">
        <v>4.0287554290849181E-2</v>
      </c>
      <c r="F17" s="32">
        <v>291</v>
      </c>
      <c r="G17" s="33">
        <v>4.4556729444189251E-2</v>
      </c>
      <c r="H17" s="34">
        <v>-7.5601374570446689E-2</v>
      </c>
      <c r="I17" s="51">
        <v>2</v>
      </c>
      <c r="J17" s="32">
        <v>294</v>
      </c>
      <c r="K17" s="34">
        <v>-8.503401360544216E-2</v>
      </c>
      <c r="L17" s="51">
        <v>1</v>
      </c>
      <c r="M17"/>
      <c r="O17" s="30">
        <v>7</v>
      </c>
      <c r="P17" s="31" t="s">
        <v>20</v>
      </c>
      <c r="Q17" s="32">
        <v>2942</v>
      </c>
      <c r="R17" s="33">
        <v>4.7390463917525771E-2</v>
      </c>
      <c r="S17" s="32">
        <v>2561</v>
      </c>
      <c r="T17" s="33">
        <v>4.5981758115484057E-2</v>
      </c>
      <c r="U17" s="34">
        <v>0.14877001171417414</v>
      </c>
      <c r="V17" s="51">
        <v>1</v>
      </c>
    </row>
    <row r="18" spans="2:22" ht="14.45" customHeight="1" thickBot="1" x14ac:dyDescent="0.3">
      <c r="B18" s="35">
        <v>8</v>
      </c>
      <c r="C18" s="36" t="s">
        <v>44</v>
      </c>
      <c r="D18" s="37">
        <v>263</v>
      </c>
      <c r="E18" s="38">
        <v>3.9388947131945483E-2</v>
      </c>
      <c r="F18" s="37">
        <v>315</v>
      </c>
      <c r="G18" s="38">
        <v>4.8231511254019289E-2</v>
      </c>
      <c r="H18" s="39">
        <v>-0.16507936507936505</v>
      </c>
      <c r="I18" s="52">
        <v>0</v>
      </c>
      <c r="J18" s="37">
        <v>319</v>
      </c>
      <c r="K18" s="39">
        <v>-0.17554858934169282</v>
      </c>
      <c r="L18" s="52">
        <v>-1</v>
      </c>
      <c r="M18"/>
      <c r="O18" s="35">
        <v>8</v>
      </c>
      <c r="P18" s="36" t="s">
        <v>44</v>
      </c>
      <c r="Q18" s="37">
        <v>2919</v>
      </c>
      <c r="R18" s="38">
        <v>4.7019974226804123E-2</v>
      </c>
      <c r="S18" s="37">
        <v>3198</v>
      </c>
      <c r="T18" s="38">
        <v>5.7418845159436946E-2</v>
      </c>
      <c r="U18" s="39">
        <v>-8.7242026266416528E-2</v>
      </c>
      <c r="V18" s="52">
        <v>-1</v>
      </c>
    </row>
    <row r="19" spans="2:22" ht="14.45" customHeight="1" thickBot="1" x14ac:dyDescent="0.3">
      <c r="B19" s="30">
        <v>9</v>
      </c>
      <c r="C19" s="31" t="s">
        <v>27</v>
      </c>
      <c r="D19" s="32">
        <v>251</v>
      </c>
      <c r="E19" s="33">
        <v>3.7591732814138086E-2</v>
      </c>
      <c r="F19" s="32">
        <v>216</v>
      </c>
      <c r="G19" s="33">
        <v>3.3073036288470373E-2</v>
      </c>
      <c r="H19" s="34">
        <v>0.16203703703703698</v>
      </c>
      <c r="I19" s="51">
        <v>1</v>
      </c>
      <c r="J19" s="32">
        <v>191</v>
      </c>
      <c r="K19" s="34">
        <v>0.31413612565445037</v>
      </c>
      <c r="L19" s="51">
        <v>0</v>
      </c>
      <c r="M19"/>
      <c r="O19" s="30">
        <v>9</v>
      </c>
      <c r="P19" s="31" t="s">
        <v>27</v>
      </c>
      <c r="Q19" s="32">
        <v>1885</v>
      </c>
      <c r="R19" s="33">
        <v>3.0364046391752577E-2</v>
      </c>
      <c r="S19" s="32">
        <v>1728</v>
      </c>
      <c r="T19" s="33">
        <v>3.1025567365699513E-2</v>
      </c>
      <c r="U19" s="34">
        <v>9.0856481481481399E-2</v>
      </c>
      <c r="V19" s="51">
        <v>0</v>
      </c>
    </row>
    <row r="20" spans="2:22" ht="14.45" customHeight="1" thickBot="1" x14ac:dyDescent="0.3">
      <c r="B20" s="35">
        <v>10</v>
      </c>
      <c r="C20" s="36" t="s">
        <v>110</v>
      </c>
      <c r="D20" s="37">
        <v>179</v>
      </c>
      <c r="E20" s="38">
        <v>2.6808446907293695E-2</v>
      </c>
      <c r="F20" s="37">
        <v>0</v>
      </c>
      <c r="G20" s="38">
        <v>0</v>
      </c>
      <c r="H20" s="39" t="s">
        <v>164</v>
      </c>
      <c r="I20" s="52" t="s">
        <v>164</v>
      </c>
      <c r="J20" s="37">
        <v>137</v>
      </c>
      <c r="K20" s="39">
        <v>0.3065693430656935</v>
      </c>
      <c r="L20" s="52">
        <v>0</v>
      </c>
      <c r="M20"/>
      <c r="O20" s="35">
        <v>10</v>
      </c>
      <c r="P20" s="36" t="s">
        <v>28</v>
      </c>
      <c r="Q20" s="37">
        <v>1531</v>
      </c>
      <c r="R20" s="38">
        <v>2.466172680412371E-2</v>
      </c>
      <c r="S20" s="37">
        <v>1695</v>
      </c>
      <c r="T20" s="38">
        <v>3.0433065211146221E-2</v>
      </c>
      <c r="U20" s="39">
        <v>-9.675516224188796E-2</v>
      </c>
      <c r="V20" s="52">
        <v>0</v>
      </c>
    </row>
    <row r="21" spans="2:22" ht="14.45" customHeight="1" thickBot="1" x14ac:dyDescent="0.3">
      <c r="B21" s="30">
        <v>11</v>
      </c>
      <c r="C21" s="31" t="s">
        <v>28</v>
      </c>
      <c r="D21" s="32">
        <v>163</v>
      </c>
      <c r="E21" s="33">
        <v>2.4412161150217163E-2</v>
      </c>
      <c r="F21" s="32">
        <v>362</v>
      </c>
      <c r="G21" s="33">
        <v>5.5427958964936457E-2</v>
      </c>
      <c r="H21" s="34">
        <v>-0.54972375690607733</v>
      </c>
      <c r="I21" s="51">
        <v>-4</v>
      </c>
      <c r="J21" s="32">
        <v>131</v>
      </c>
      <c r="K21" s="34">
        <v>0.24427480916030531</v>
      </c>
      <c r="L21" s="51">
        <v>0</v>
      </c>
      <c r="M21"/>
      <c r="O21" s="30">
        <v>11</v>
      </c>
      <c r="P21" s="31" t="s">
        <v>55</v>
      </c>
      <c r="Q21" s="32">
        <v>922</v>
      </c>
      <c r="R21" s="33">
        <v>1.4851804123711339E-2</v>
      </c>
      <c r="S21" s="32">
        <v>1008</v>
      </c>
      <c r="T21" s="33">
        <v>1.8098247629991383E-2</v>
      </c>
      <c r="U21" s="34">
        <v>-8.5317460317460347E-2</v>
      </c>
      <c r="V21" s="51">
        <v>0</v>
      </c>
    </row>
    <row r="22" spans="2:22" ht="14.45" customHeight="1" thickBot="1" x14ac:dyDescent="0.3">
      <c r="B22" s="35">
        <v>12</v>
      </c>
      <c r="C22" s="36" t="s">
        <v>55</v>
      </c>
      <c r="D22" s="37">
        <v>137</v>
      </c>
      <c r="E22" s="38">
        <v>2.0518196794967799E-2</v>
      </c>
      <c r="F22" s="37">
        <v>149</v>
      </c>
      <c r="G22" s="38">
        <v>2.281427040269484E-2</v>
      </c>
      <c r="H22" s="39">
        <v>-8.0536912751677847E-2</v>
      </c>
      <c r="I22" s="52">
        <v>-1</v>
      </c>
      <c r="J22" s="37">
        <v>80</v>
      </c>
      <c r="K22" s="39">
        <v>0.71249999999999991</v>
      </c>
      <c r="L22" s="52">
        <v>0</v>
      </c>
      <c r="M22"/>
      <c r="O22" s="35">
        <v>12</v>
      </c>
      <c r="P22" s="36" t="s">
        <v>110</v>
      </c>
      <c r="Q22" s="37">
        <v>918</v>
      </c>
      <c r="R22" s="38">
        <v>1.4787371134020618E-2</v>
      </c>
      <c r="S22" s="37">
        <v>2</v>
      </c>
      <c r="T22" s="38">
        <v>3.5909221488078141E-5</v>
      </c>
      <c r="U22" s="39">
        <v>458</v>
      </c>
      <c r="V22" s="52">
        <v>56</v>
      </c>
    </row>
    <row r="23" spans="2:22" ht="14.45" customHeight="1" thickBot="1" x14ac:dyDescent="0.3">
      <c r="B23" s="30">
        <v>13</v>
      </c>
      <c r="C23" s="31" t="s">
        <v>93</v>
      </c>
      <c r="D23" s="32">
        <v>70</v>
      </c>
      <c r="E23" s="33">
        <v>1.0483750187209824E-2</v>
      </c>
      <c r="F23" s="32">
        <v>60</v>
      </c>
      <c r="G23" s="33">
        <v>9.1869545245751028E-3</v>
      </c>
      <c r="H23" s="34">
        <v>0.16666666666666674</v>
      </c>
      <c r="I23" s="51">
        <v>-1</v>
      </c>
      <c r="J23" s="32">
        <v>56</v>
      </c>
      <c r="K23" s="34">
        <v>0.25</v>
      </c>
      <c r="L23" s="51">
        <v>0</v>
      </c>
      <c r="M23"/>
      <c r="O23" s="30">
        <v>13</v>
      </c>
      <c r="P23" s="31" t="s">
        <v>93</v>
      </c>
      <c r="Q23" s="32">
        <v>805</v>
      </c>
      <c r="R23" s="33">
        <v>1.2967139175257733E-2</v>
      </c>
      <c r="S23" s="32">
        <v>263</v>
      </c>
      <c r="T23" s="33">
        <v>4.722062625682275E-3</v>
      </c>
      <c r="U23" s="34">
        <v>2.0608365019011408</v>
      </c>
      <c r="V23" s="51">
        <v>0</v>
      </c>
    </row>
    <row r="24" spans="2:22" ht="14.45" customHeight="1" thickBot="1" x14ac:dyDescent="0.3">
      <c r="B24" s="35">
        <v>14</v>
      </c>
      <c r="C24" s="36" t="s">
        <v>71</v>
      </c>
      <c r="D24" s="37">
        <v>61</v>
      </c>
      <c r="E24" s="38">
        <v>9.1358394488542764E-3</v>
      </c>
      <c r="F24" s="37">
        <v>52</v>
      </c>
      <c r="G24" s="38">
        <v>7.9620272546317566E-3</v>
      </c>
      <c r="H24" s="39">
        <v>0.17307692307692313</v>
      </c>
      <c r="I24" s="52">
        <v>-1</v>
      </c>
      <c r="J24" s="37">
        <v>51</v>
      </c>
      <c r="K24" s="39">
        <v>0.19607843137254899</v>
      </c>
      <c r="L24" s="52">
        <v>0</v>
      </c>
      <c r="M24"/>
      <c r="O24" s="35">
        <v>14</v>
      </c>
      <c r="P24" s="36" t="s">
        <v>71</v>
      </c>
      <c r="Q24" s="37">
        <v>381</v>
      </c>
      <c r="R24" s="38">
        <v>6.137242268041237E-3</v>
      </c>
      <c r="S24" s="37">
        <v>360</v>
      </c>
      <c r="T24" s="38">
        <v>6.4636598678540647E-3</v>
      </c>
      <c r="U24" s="39">
        <v>5.8333333333333348E-2</v>
      </c>
      <c r="V24" s="52">
        <v>-2</v>
      </c>
    </row>
    <row r="25" spans="2:22" ht="14.45" customHeight="1" thickBot="1" x14ac:dyDescent="0.3">
      <c r="B25" s="30">
        <v>15</v>
      </c>
      <c r="C25" s="31" t="s">
        <v>17</v>
      </c>
      <c r="D25" s="32">
        <v>55</v>
      </c>
      <c r="E25" s="33">
        <v>8.2372322899505763E-3</v>
      </c>
      <c r="F25" s="32">
        <v>33</v>
      </c>
      <c r="G25" s="33">
        <v>5.052824988516307E-3</v>
      </c>
      <c r="H25" s="34">
        <v>0.66666666666666674</v>
      </c>
      <c r="I25" s="51">
        <v>-1</v>
      </c>
      <c r="J25" s="32">
        <v>37</v>
      </c>
      <c r="K25" s="34">
        <v>0.4864864864864864</v>
      </c>
      <c r="L25" s="51">
        <v>0</v>
      </c>
      <c r="M25"/>
      <c r="O25" s="30">
        <v>15</v>
      </c>
      <c r="P25" s="31" t="s">
        <v>17</v>
      </c>
      <c r="Q25" s="32">
        <v>301</v>
      </c>
      <c r="R25" s="33">
        <v>4.8485824742268042E-3</v>
      </c>
      <c r="S25" s="32">
        <v>220</v>
      </c>
      <c r="T25" s="33">
        <v>3.9500143636885948E-3</v>
      </c>
      <c r="U25" s="34">
        <v>0.36818181818181817</v>
      </c>
      <c r="V25" s="51">
        <v>-1</v>
      </c>
    </row>
    <row r="26" spans="2:22" ht="14.45" customHeight="1" thickBot="1" x14ac:dyDescent="0.3">
      <c r="B26" s="35">
        <v>16</v>
      </c>
      <c r="C26" s="36" t="s">
        <v>22</v>
      </c>
      <c r="D26" s="37">
        <v>38</v>
      </c>
      <c r="E26" s="38">
        <v>5.6911786730567621E-3</v>
      </c>
      <c r="F26" s="37">
        <v>0</v>
      </c>
      <c r="G26" s="38">
        <v>0</v>
      </c>
      <c r="H26" s="39" t="s">
        <v>164</v>
      </c>
      <c r="I26" s="52" t="s">
        <v>164</v>
      </c>
      <c r="J26" s="37">
        <v>33</v>
      </c>
      <c r="K26" s="39">
        <v>0.1515151515151516</v>
      </c>
      <c r="L26" s="52">
        <v>0</v>
      </c>
      <c r="M26"/>
      <c r="O26" s="35">
        <v>16</v>
      </c>
      <c r="P26" s="36" t="s">
        <v>22</v>
      </c>
      <c r="Q26" s="37">
        <v>181</v>
      </c>
      <c r="R26" s="38">
        <v>2.9155927835051547E-3</v>
      </c>
      <c r="S26" s="37">
        <v>6</v>
      </c>
      <c r="T26" s="38">
        <v>1.0772766446423441E-4</v>
      </c>
      <c r="U26" s="39">
        <v>29.166666666666668</v>
      </c>
      <c r="V26" s="52">
        <v>35</v>
      </c>
    </row>
    <row r="27" spans="2:22" ht="14.45" customHeight="1" thickBot="1" x14ac:dyDescent="0.3">
      <c r="B27" s="30">
        <v>17</v>
      </c>
      <c r="C27" s="31" t="s">
        <v>158</v>
      </c>
      <c r="D27" s="32">
        <v>34</v>
      </c>
      <c r="E27" s="33">
        <v>5.0921072337876292E-3</v>
      </c>
      <c r="F27" s="32">
        <v>1</v>
      </c>
      <c r="G27" s="33">
        <v>1.531159087429184E-4</v>
      </c>
      <c r="H27" s="34">
        <v>33</v>
      </c>
      <c r="I27" s="51">
        <v>22</v>
      </c>
      <c r="J27" s="32">
        <v>33</v>
      </c>
      <c r="K27" s="34">
        <v>3.0303030303030276E-2</v>
      </c>
      <c r="L27" s="51">
        <v>-1</v>
      </c>
      <c r="M27"/>
      <c r="O27" s="30">
        <v>17</v>
      </c>
      <c r="P27" s="31" t="s">
        <v>92</v>
      </c>
      <c r="Q27" s="32">
        <v>175</v>
      </c>
      <c r="R27" s="33">
        <v>2.8189432989690721E-3</v>
      </c>
      <c r="S27" s="32">
        <v>147</v>
      </c>
      <c r="T27" s="33">
        <v>2.639327779373743E-3</v>
      </c>
      <c r="U27" s="34">
        <v>0.19047619047619047</v>
      </c>
      <c r="V27" s="51">
        <v>-1</v>
      </c>
    </row>
    <row r="28" spans="2:22" ht="14.45" customHeight="1" thickBot="1" x14ac:dyDescent="0.3">
      <c r="B28" s="35">
        <v>18</v>
      </c>
      <c r="C28" s="36" t="s">
        <v>25</v>
      </c>
      <c r="D28" s="37">
        <v>11</v>
      </c>
      <c r="E28" s="38">
        <v>1.6474464579901153E-3</v>
      </c>
      <c r="F28" s="37">
        <v>17</v>
      </c>
      <c r="G28" s="38">
        <v>2.6029704486296126E-3</v>
      </c>
      <c r="H28" s="39">
        <v>-0.3529411764705882</v>
      </c>
      <c r="I28" s="52">
        <v>-3</v>
      </c>
      <c r="J28" s="37">
        <v>13</v>
      </c>
      <c r="K28" s="39">
        <v>-0.15384615384615385</v>
      </c>
      <c r="L28" s="52">
        <v>1</v>
      </c>
      <c r="M28"/>
      <c r="O28" s="35">
        <v>18</v>
      </c>
      <c r="P28" s="36" t="s">
        <v>25</v>
      </c>
      <c r="Q28" s="37">
        <v>168</v>
      </c>
      <c r="R28" s="38">
        <v>2.7061855670103092E-3</v>
      </c>
      <c r="S28" s="37">
        <v>130</v>
      </c>
      <c r="T28" s="38">
        <v>2.3340993967250791E-3</v>
      </c>
      <c r="U28" s="39">
        <v>0.29230769230769238</v>
      </c>
      <c r="V28" s="52">
        <v>-1</v>
      </c>
    </row>
    <row r="29" spans="2:22" ht="14.45" customHeight="1" thickBot="1" x14ac:dyDescent="0.3">
      <c r="B29" s="30">
        <v>19</v>
      </c>
      <c r="C29" s="31" t="s">
        <v>180</v>
      </c>
      <c r="D29" s="32">
        <v>10</v>
      </c>
      <c r="E29" s="33">
        <v>1.4976785981728321E-3</v>
      </c>
      <c r="F29" s="32">
        <v>6</v>
      </c>
      <c r="G29" s="33">
        <v>9.1869545245751034E-4</v>
      </c>
      <c r="H29" s="34">
        <v>0.66666666666666674</v>
      </c>
      <c r="I29" s="51">
        <v>1</v>
      </c>
      <c r="J29" s="32">
        <v>4</v>
      </c>
      <c r="K29" s="34">
        <v>1.5</v>
      </c>
      <c r="L29" s="51">
        <v>8</v>
      </c>
      <c r="M29"/>
      <c r="O29" s="30">
        <v>19</v>
      </c>
      <c r="P29" s="31" t="s">
        <v>158</v>
      </c>
      <c r="Q29" s="32">
        <v>166</v>
      </c>
      <c r="R29" s="33">
        <v>2.6739690721649485E-3</v>
      </c>
      <c r="S29" s="32">
        <v>17</v>
      </c>
      <c r="T29" s="33">
        <v>3.0522838264866416E-4</v>
      </c>
      <c r="U29" s="34">
        <v>8.764705882352942</v>
      </c>
      <c r="V29" s="51">
        <v>19</v>
      </c>
    </row>
    <row r="30" spans="2:22" ht="14.45" customHeight="1" thickBot="1" x14ac:dyDescent="0.3">
      <c r="B30" s="35">
        <v>20</v>
      </c>
      <c r="C30" s="36" t="s">
        <v>143</v>
      </c>
      <c r="D30" s="37">
        <v>9</v>
      </c>
      <c r="E30" s="38">
        <v>1.3479107383555489E-3</v>
      </c>
      <c r="F30" s="37">
        <v>6</v>
      </c>
      <c r="G30" s="38">
        <v>9.1869545245751034E-4</v>
      </c>
      <c r="H30" s="39">
        <v>0.5</v>
      </c>
      <c r="I30" s="52">
        <v>0</v>
      </c>
      <c r="J30" s="37">
        <v>9</v>
      </c>
      <c r="K30" s="39">
        <v>0</v>
      </c>
      <c r="L30" s="52">
        <v>1</v>
      </c>
      <c r="M30"/>
      <c r="O30" s="35">
        <v>20</v>
      </c>
      <c r="P30" s="36" t="s">
        <v>143</v>
      </c>
      <c r="Q30" s="37">
        <v>148</v>
      </c>
      <c r="R30" s="38">
        <v>2.3840206185567012E-3</v>
      </c>
      <c r="S30" s="37">
        <v>87</v>
      </c>
      <c r="T30" s="38">
        <v>1.5620511347313991E-3</v>
      </c>
      <c r="U30" s="39">
        <v>0.70114942528735624</v>
      </c>
      <c r="V30" s="52">
        <v>0</v>
      </c>
    </row>
    <row r="31" spans="2:22" ht="15.75" thickBot="1" x14ac:dyDescent="0.3">
      <c r="B31" s="84" t="s">
        <v>40</v>
      </c>
      <c r="C31" s="85"/>
      <c r="D31" s="40">
        <f>SUM(D11:D30)</f>
        <v>6593</v>
      </c>
      <c r="E31" s="41">
        <f>D31/D33</f>
        <v>0.98741949977534826</v>
      </c>
      <c r="F31" s="40">
        <f>SUM(F11:F30)</f>
        <v>6421</v>
      </c>
      <c r="G31" s="41">
        <f>F31/F33</f>
        <v>0.98315725003827903</v>
      </c>
      <c r="H31" s="42">
        <f>D31/F31-1</f>
        <v>2.6787104812334483E-2</v>
      </c>
      <c r="I31" s="53"/>
      <c r="J31" s="40">
        <f>SUM(J11:J30)</f>
        <v>6028</v>
      </c>
      <c r="K31" s="41">
        <f>E31/J31-1</f>
        <v>-0.99983619450899541</v>
      </c>
      <c r="L31" s="40"/>
      <c r="M31"/>
      <c r="O31" s="84" t="s">
        <v>40</v>
      </c>
      <c r="P31" s="85"/>
      <c r="Q31" s="40">
        <f>SUM(Q11:Q30)</f>
        <v>60774</v>
      </c>
      <c r="R31" s="41">
        <f>Q31/Q33</f>
        <v>0.9789626288659794</v>
      </c>
      <c r="S31" s="40">
        <f>SUM(S11:S30)</f>
        <v>54378</v>
      </c>
      <c r="T31" s="41">
        <f>S31/S33</f>
        <v>0.97633582303935651</v>
      </c>
      <c r="U31" s="42">
        <f>Q31/S31-1</f>
        <v>0.117621096767075</v>
      </c>
      <c r="V31" s="53"/>
    </row>
    <row r="32" spans="2:22" ht="15.75" thickBot="1" x14ac:dyDescent="0.3">
      <c r="B32" s="84" t="s">
        <v>12</v>
      </c>
      <c r="C32" s="85"/>
      <c r="D32" s="40">
        <f>D33-SUM(D11:D30)</f>
        <v>84</v>
      </c>
      <c r="E32" s="41">
        <f>D32/D33</f>
        <v>1.258050022465179E-2</v>
      </c>
      <c r="F32" s="40">
        <f>F33-SUM(F11:F30)</f>
        <v>110</v>
      </c>
      <c r="G32" s="41">
        <f>F32/F33</f>
        <v>1.6842749961721023E-2</v>
      </c>
      <c r="H32" s="42">
        <f>D32/F32-1</f>
        <v>-0.23636363636363633</v>
      </c>
      <c r="I32" s="53"/>
      <c r="J32" s="40">
        <f>J33-SUM(J11:J30)</f>
        <v>107</v>
      </c>
      <c r="K32" s="41">
        <f>E32/J32-1</f>
        <v>-0.99988242523154536</v>
      </c>
      <c r="L32" s="40"/>
      <c r="M32"/>
      <c r="O32" s="84" t="s">
        <v>12</v>
      </c>
      <c r="P32" s="85"/>
      <c r="Q32" s="40">
        <f>Q33-SUM(Q11:Q30)</f>
        <v>1306</v>
      </c>
      <c r="R32" s="41">
        <f>Q32/Q33</f>
        <v>2.103737113402062E-2</v>
      </c>
      <c r="S32" s="40">
        <f>S33-SUM(S11:S30)</f>
        <v>1318</v>
      </c>
      <c r="T32" s="41">
        <f>S32/S33</f>
        <v>2.3664176960643494E-2</v>
      </c>
      <c r="U32" s="42">
        <f>Q32/S32-1</f>
        <v>-9.1047040971168336E-3</v>
      </c>
      <c r="V32" s="54"/>
    </row>
    <row r="33" spans="2:22" ht="15.75" thickBot="1" x14ac:dyDescent="0.3">
      <c r="B33" s="86" t="s">
        <v>34</v>
      </c>
      <c r="C33" s="87"/>
      <c r="D33" s="43">
        <v>6677</v>
      </c>
      <c r="E33" s="44">
        <v>1</v>
      </c>
      <c r="F33" s="43">
        <v>6531</v>
      </c>
      <c r="G33" s="44">
        <v>1</v>
      </c>
      <c r="H33" s="45">
        <v>2.2354922676466105E-2</v>
      </c>
      <c r="I33" s="55"/>
      <c r="J33" s="43">
        <v>6135</v>
      </c>
      <c r="K33" s="45">
        <v>8.834555827220858E-2</v>
      </c>
      <c r="L33" s="43"/>
      <c r="M33"/>
      <c r="N33" s="46"/>
      <c r="O33" s="86" t="s">
        <v>34</v>
      </c>
      <c r="P33" s="87"/>
      <c r="Q33" s="43">
        <v>62080</v>
      </c>
      <c r="R33" s="44">
        <v>1</v>
      </c>
      <c r="S33" s="43">
        <v>55696</v>
      </c>
      <c r="T33" s="44">
        <v>1</v>
      </c>
      <c r="U33" s="45">
        <v>0.1146222349899455</v>
      </c>
      <c r="V33" s="55"/>
    </row>
    <row r="34" spans="2:22" ht="15" x14ac:dyDescent="0.25">
      <c r="B34" s="47" t="s">
        <v>68</v>
      </c>
      <c r="M34"/>
      <c r="O34" s="47" t="s">
        <v>68</v>
      </c>
    </row>
    <row r="35" spans="2:22" ht="15" x14ac:dyDescent="0.25">
      <c r="B35" s="48" t="s">
        <v>67</v>
      </c>
      <c r="M35"/>
      <c r="O35" s="48" t="s">
        <v>67</v>
      </c>
    </row>
    <row r="36" spans="2:22" x14ac:dyDescent="0.2">
      <c r="B36" s="59"/>
    </row>
    <row r="37" spans="2:22" x14ac:dyDescent="0.2">
      <c r="B37" s="60"/>
    </row>
    <row r="38" spans="2:22" ht="15" customHeight="1" x14ac:dyDescent="0.2">
      <c r="B38" s="68" t="s">
        <v>181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49"/>
      <c r="O38" s="68" t="s">
        <v>137</v>
      </c>
      <c r="P38" s="68"/>
      <c r="Q38" s="68"/>
      <c r="R38" s="68"/>
      <c r="S38" s="68"/>
      <c r="T38" s="68"/>
      <c r="U38" s="68"/>
      <c r="V38" s="68"/>
    </row>
    <row r="39" spans="2:22" ht="15" customHeight="1" x14ac:dyDescent="0.2">
      <c r="B39" s="98" t="s">
        <v>182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49"/>
      <c r="O39" s="98" t="s">
        <v>138</v>
      </c>
      <c r="P39" s="98"/>
      <c r="Q39" s="98"/>
      <c r="R39" s="98"/>
      <c r="S39" s="98"/>
      <c r="T39" s="98"/>
      <c r="U39" s="98"/>
      <c r="V39" s="98"/>
    </row>
    <row r="40" spans="2:22" ht="15" customHeight="1" thickBot="1" x14ac:dyDescent="0.25">
      <c r="B40" s="50"/>
      <c r="C40" s="50"/>
      <c r="D40" s="50"/>
      <c r="E40" s="50"/>
      <c r="F40" s="50"/>
      <c r="G40" s="50"/>
      <c r="H40" s="50"/>
      <c r="I40" s="50"/>
      <c r="J40" s="50"/>
      <c r="K40" s="46"/>
      <c r="L40" s="23" t="s">
        <v>4</v>
      </c>
      <c r="O40" s="50"/>
      <c r="P40" s="50"/>
      <c r="Q40" s="50"/>
      <c r="R40" s="50"/>
      <c r="S40" s="50"/>
      <c r="T40" s="50"/>
      <c r="U40" s="50"/>
      <c r="V40" s="23" t="s">
        <v>4</v>
      </c>
    </row>
    <row r="41" spans="2:22" x14ac:dyDescent="0.2">
      <c r="B41" s="70" t="s">
        <v>0</v>
      </c>
      <c r="C41" s="72" t="s">
        <v>39</v>
      </c>
      <c r="D41" s="74" t="s">
        <v>169</v>
      </c>
      <c r="E41" s="75"/>
      <c r="F41" s="75"/>
      <c r="G41" s="75"/>
      <c r="H41" s="75"/>
      <c r="I41" s="76"/>
      <c r="J41" s="74" t="s">
        <v>160</v>
      </c>
      <c r="K41" s="75"/>
      <c r="L41" s="76"/>
      <c r="O41" s="70" t="s">
        <v>0</v>
      </c>
      <c r="P41" s="72" t="s">
        <v>39</v>
      </c>
      <c r="Q41" s="74" t="s">
        <v>175</v>
      </c>
      <c r="R41" s="75"/>
      <c r="S41" s="75"/>
      <c r="T41" s="75"/>
      <c r="U41" s="75"/>
      <c r="V41" s="76"/>
    </row>
    <row r="42" spans="2:22" ht="15" customHeight="1" thickBot="1" x14ac:dyDescent="0.25">
      <c r="B42" s="71"/>
      <c r="C42" s="73"/>
      <c r="D42" s="77" t="s">
        <v>170</v>
      </c>
      <c r="E42" s="78"/>
      <c r="F42" s="78"/>
      <c r="G42" s="78"/>
      <c r="H42" s="78"/>
      <c r="I42" s="79"/>
      <c r="J42" s="77" t="s">
        <v>161</v>
      </c>
      <c r="K42" s="78"/>
      <c r="L42" s="79"/>
      <c r="O42" s="71"/>
      <c r="P42" s="73"/>
      <c r="Q42" s="77" t="s">
        <v>176</v>
      </c>
      <c r="R42" s="78"/>
      <c r="S42" s="78"/>
      <c r="T42" s="78"/>
      <c r="U42" s="78"/>
      <c r="V42" s="79"/>
    </row>
    <row r="43" spans="2:22" ht="15" customHeight="1" x14ac:dyDescent="0.2">
      <c r="B43" s="71"/>
      <c r="C43" s="73"/>
      <c r="D43" s="80">
        <v>2026</v>
      </c>
      <c r="E43" s="81"/>
      <c r="F43" s="80">
        <v>2025</v>
      </c>
      <c r="G43" s="81"/>
      <c r="H43" s="88" t="s">
        <v>5</v>
      </c>
      <c r="I43" s="88" t="s">
        <v>42</v>
      </c>
      <c r="J43" s="88">
        <v>2026</v>
      </c>
      <c r="K43" s="88" t="s">
        <v>171</v>
      </c>
      <c r="L43" s="90" t="s">
        <v>173</v>
      </c>
      <c r="O43" s="71"/>
      <c r="P43" s="73"/>
      <c r="Q43" s="80">
        <v>2026</v>
      </c>
      <c r="R43" s="81"/>
      <c r="S43" s="80">
        <v>2025</v>
      </c>
      <c r="T43" s="81"/>
      <c r="U43" s="88" t="s">
        <v>5</v>
      </c>
      <c r="V43" s="90" t="s">
        <v>63</v>
      </c>
    </row>
    <row r="44" spans="2:22" ht="14.45" customHeight="1" thickBot="1" x14ac:dyDescent="0.25">
      <c r="B44" s="92" t="s">
        <v>6</v>
      </c>
      <c r="C44" s="94" t="s">
        <v>39</v>
      </c>
      <c r="D44" s="82"/>
      <c r="E44" s="83"/>
      <c r="F44" s="82"/>
      <c r="G44" s="83"/>
      <c r="H44" s="89"/>
      <c r="I44" s="89"/>
      <c r="J44" s="89"/>
      <c r="K44" s="89"/>
      <c r="L44" s="91"/>
      <c r="O44" s="92" t="s">
        <v>6</v>
      </c>
      <c r="P44" s="94" t="s">
        <v>39</v>
      </c>
      <c r="Q44" s="82"/>
      <c r="R44" s="83"/>
      <c r="S44" s="82"/>
      <c r="T44" s="83"/>
      <c r="U44" s="89"/>
      <c r="V44" s="91"/>
    </row>
    <row r="45" spans="2:22" ht="15" customHeight="1" x14ac:dyDescent="0.2">
      <c r="B45" s="92"/>
      <c r="C45" s="94"/>
      <c r="D45" s="24" t="s">
        <v>8</v>
      </c>
      <c r="E45" s="25" t="s">
        <v>2</v>
      </c>
      <c r="F45" s="24" t="s">
        <v>8</v>
      </c>
      <c r="G45" s="25" t="s">
        <v>2</v>
      </c>
      <c r="H45" s="96" t="s">
        <v>9</v>
      </c>
      <c r="I45" s="96" t="s">
        <v>43</v>
      </c>
      <c r="J45" s="96" t="s">
        <v>8</v>
      </c>
      <c r="K45" s="96" t="s">
        <v>172</v>
      </c>
      <c r="L45" s="99" t="s">
        <v>174</v>
      </c>
      <c r="O45" s="92"/>
      <c r="P45" s="94"/>
      <c r="Q45" s="24" t="s">
        <v>8</v>
      </c>
      <c r="R45" s="25" t="s">
        <v>2</v>
      </c>
      <c r="S45" s="24" t="s">
        <v>8</v>
      </c>
      <c r="T45" s="25" t="s">
        <v>2</v>
      </c>
      <c r="U45" s="96" t="s">
        <v>9</v>
      </c>
      <c r="V45" s="99" t="s">
        <v>64</v>
      </c>
    </row>
    <row r="46" spans="2:22" ht="14.25" customHeight="1" thickBot="1" x14ac:dyDescent="0.25">
      <c r="B46" s="93"/>
      <c r="C46" s="95"/>
      <c r="D46" s="27" t="s">
        <v>10</v>
      </c>
      <c r="E46" s="28" t="s">
        <v>11</v>
      </c>
      <c r="F46" s="27" t="s">
        <v>10</v>
      </c>
      <c r="G46" s="28" t="s">
        <v>11</v>
      </c>
      <c r="H46" s="97"/>
      <c r="I46" s="97"/>
      <c r="J46" s="97" t="s">
        <v>10</v>
      </c>
      <c r="K46" s="97"/>
      <c r="L46" s="100"/>
      <c r="O46" s="93"/>
      <c r="P46" s="95"/>
      <c r="Q46" s="27" t="s">
        <v>10</v>
      </c>
      <c r="R46" s="28" t="s">
        <v>11</v>
      </c>
      <c r="S46" s="27" t="s">
        <v>10</v>
      </c>
      <c r="T46" s="28" t="s">
        <v>11</v>
      </c>
      <c r="U46" s="97"/>
      <c r="V46" s="100"/>
    </row>
    <row r="47" spans="2:22" ht="15" thickBot="1" x14ac:dyDescent="0.25">
      <c r="B47" s="30">
        <v>1</v>
      </c>
      <c r="C47" s="31" t="s">
        <v>56</v>
      </c>
      <c r="D47" s="32">
        <v>820</v>
      </c>
      <c r="E47" s="33">
        <v>0.12280964505017224</v>
      </c>
      <c r="F47" s="32">
        <v>677</v>
      </c>
      <c r="G47" s="33">
        <v>0.10365947021895575</v>
      </c>
      <c r="H47" s="34">
        <v>0.21122599704579015</v>
      </c>
      <c r="I47" s="51">
        <v>0</v>
      </c>
      <c r="J47" s="32">
        <v>912</v>
      </c>
      <c r="K47" s="34">
        <v>-0.10087719298245612</v>
      </c>
      <c r="L47" s="51">
        <v>0</v>
      </c>
      <c r="O47" s="30">
        <v>1</v>
      </c>
      <c r="P47" s="31" t="s">
        <v>56</v>
      </c>
      <c r="Q47" s="32">
        <v>8281</v>
      </c>
      <c r="R47" s="33">
        <v>0.13339239690721649</v>
      </c>
      <c r="S47" s="32">
        <v>5758</v>
      </c>
      <c r="T47" s="33">
        <v>0.10338264866417696</v>
      </c>
      <c r="U47" s="34">
        <v>0.43817297672803046</v>
      </c>
      <c r="V47" s="51">
        <v>0</v>
      </c>
    </row>
    <row r="48" spans="2:22" ht="15" thickBot="1" x14ac:dyDescent="0.25">
      <c r="B48" s="35">
        <v>2</v>
      </c>
      <c r="C48" s="36" t="s">
        <v>66</v>
      </c>
      <c r="D48" s="37">
        <v>401</v>
      </c>
      <c r="E48" s="38">
        <v>6.0056911786730567E-2</v>
      </c>
      <c r="F48" s="37">
        <v>359</v>
      </c>
      <c r="G48" s="38">
        <v>5.49686112387077E-2</v>
      </c>
      <c r="H48" s="39">
        <v>0.11699164345403901</v>
      </c>
      <c r="I48" s="52">
        <v>3</v>
      </c>
      <c r="J48" s="37">
        <v>452</v>
      </c>
      <c r="K48" s="39">
        <v>-0.11283185840707965</v>
      </c>
      <c r="L48" s="52">
        <v>0</v>
      </c>
      <c r="O48" s="35">
        <v>2</v>
      </c>
      <c r="P48" s="36" t="s">
        <v>73</v>
      </c>
      <c r="Q48" s="37">
        <v>4420</v>
      </c>
      <c r="R48" s="38">
        <v>7.119845360824742E-2</v>
      </c>
      <c r="S48" s="37">
        <v>4010</v>
      </c>
      <c r="T48" s="38">
        <v>7.199798908359667E-2</v>
      </c>
      <c r="U48" s="39">
        <v>0.10224438902743138</v>
      </c>
      <c r="V48" s="52">
        <v>0</v>
      </c>
    </row>
    <row r="49" spans="2:22" ht="15" thickBot="1" x14ac:dyDescent="0.25">
      <c r="B49" s="30">
        <v>3</v>
      </c>
      <c r="C49" s="31" t="s">
        <v>73</v>
      </c>
      <c r="D49" s="32">
        <v>392</v>
      </c>
      <c r="E49" s="33">
        <v>5.8709001048375016E-2</v>
      </c>
      <c r="F49" s="32">
        <v>504</v>
      </c>
      <c r="G49" s="33">
        <v>7.7170418006430874E-2</v>
      </c>
      <c r="H49" s="34">
        <v>-0.22222222222222221</v>
      </c>
      <c r="I49" s="51">
        <v>0</v>
      </c>
      <c r="J49" s="32">
        <v>329</v>
      </c>
      <c r="K49" s="34">
        <v>0.1914893617021276</v>
      </c>
      <c r="L49" s="51">
        <v>1</v>
      </c>
      <c r="O49" s="30">
        <v>3</v>
      </c>
      <c r="P49" s="31" t="s">
        <v>66</v>
      </c>
      <c r="Q49" s="32">
        <v>3953</v>
      </c>
      <c r="R49" s="33">
        <v>6.3675902061855666E-2</v>
      </c>
      <c r="S49" s="32">
        <v>3721</v>
      </c>
      <c r="T49" s="33">
        <v>6.680910657856938E-2</v>
      </c>
      <c r="U49" s="34">
        <v>6.2348830959419566E-2</v>
      </c>
      <c r="V49" s="51">
        <v>0</v>
      </c>
    </row>
    <row r="50" spans="2:22" ht="15" thickBot="1" x14ac:dyDescent="0.25">
      <c r="B50" s="35">
        <v>4</v>
      </c>
      <c r="C50" s="36" t="s">
        <v>58</v>
      </c>
      <c r="D50" s="37">
        <v>387</v>
      </c>
      <c r="E50" s="38">
        <v>5.79601617492886E-2</v>
      </c>
      <c r="F50" s="37">
        <v>297</v>
      </c>
      <c r="G50" s="38">
        <v>4.5475424896646764E-2</v>
      </c>
      <c r="H50" s="39">
        <v>0.30303030303030298</v>
      </c>
      <c r="I50" s="52">
        <v>3</v>
      </c>
      <c r="J50" s="37">
        <v>337</v>
      </c>
      <c r="K50" s="39">
        <v>0.14836795252225521</v>
      </c>
      <c r="L50" s="52">
        <v>-1</v>
      </c>
      <c r="O50" s="35">
        <v>4</v>
      </c>
      <c r="P50" s="36" t="s">
        <v>91</v>
      </c>
      <c r="Q50" s="37">
        <v>3440</v>
      </c>
      <c r="R50" s="38">
        <v>5.5412371134020616E-2</v>
      </c>
      <c r="S50" s="37">
        <v>2781</v>
      </c>
      <c r="T50" s="38">
        <v>4.9931772479172652E-2</v>
      </c>
      <c r="U50" s="39">
        <v>0.23696512046026608</v>
      </c>
      <c r="V50" s="52">
        <v>4</v>
      </c>
    </row>
    <row r="51" spans="2:22" ht="15" thickBot="1" x14ac:dyDescent="0.25">
      <c r="B51" s="30">
        <v>5</v>
      </c>
      <c r="C51" s="31" t="s">
        <v>91</v>
      </c>
      <c r="D51" s="32">
        <v>374</v>
      </c>
      <c r="E51" s="33">
        <v>5.6013179571663921E-2</v>
      </c>
      <c r="F51" s="32">
        <v>441</v>
      </c>
      <c r="G51" s="33">
        <v>6.7524115755627015E-2</v>
      </c>
      <c r="H51" s="34">
        <v>-0.15192743764172334</v>
      </c>
      <c r="I51" s="51">
        <v>-1</v>
      </c>
      <c r="J51" s="32">
        <v>270</v>
      </c>
      <c r="K51" s="34">
        <v>0.38518518518518507</v>
      </c>
      <c r="L51" s="51">
        <v>3</v>
      </c>
      <c r="O51" s="30">
        <v>5</v>
      </c>
      <c r="P51" s="31" t="s">
        <v>58</v>
      </c>
      <c r="Q51" s="32">
        <v>3156</v>
      </c>
      <c r="R51" s="33">
        <v>5.0837628865979381E-2</v>
      </c>
      <c r="S51" s="32">
        <v>3245</v>
      </c>
      <c r="T51" s="33">
        <v>5.8262711864406777E-2</v>
      </c>
      <c r="U51" s="34">
        <v>-2.7426810477657937E-2</v>
      </c>
      <c r="V51" s="51">
        <v>0</v>
      </c>
    </row>
    <row r="52" spans="2:22" ht="15" thickBot="1" x14ac:dyDescent="0.25">
      <c r="B52" s="35">
        <v>6</v>
      </c>
      <c r="C52" s="36" t="s">
        <v>60</v>
      </c>
      <c r="D52" s="37">
        <v>345</v>
      </c>
      <c r="E52" s="38">
        <v>5.1669911636962711E-2</v>
      </c>
      <c r="F52" s="37">
        <v>506</v>
      </c>
      <c r="G52" s="38">
        <v>7.7476649823916707E-2</v>
      </c>
      <c r="H52" s="39">
        <v>-0.31818181818181823</v>
      </c>
      <c r="I52" s="52">
        <v>-4</v>
      </c>
      <c r="J52" s="37">
        <v>300</v>
      </c>
      <c r="K52" s="39">
        <v>0.14999999999999991</v>
      </c>
      <c r="L52" s="52">
        <v>0</v>
      </c>
      <c r="O52" s="35">
        <v>6</v>
      </c>
      <c r="P52" s="36" t="s">
        <v>60</v>
      </c>
      <c r="Q52" s="37">
        <v>3118</v>
      </c>
      <c r="R52" s="38">
        <v>5.0225515463917528E-2</v>
      </c>
      <c r="S52" s="37">
        <v>3429</v>
      </c>
      <c r="T52" s="38">
        <v>6.1566360241309966E-2</v>
      </c>
      <c r="U52" s="39">
        <v>-9.0696996208807223E-2</v>
      </c>
      <c r="V52" s="52">
        <v>-2</v>
      </c>
    </row>
    <row r="53" spans="2:22" ht="15" thickBot="1" x14ac:dyDescent="0.25">
      <c r="B53" s="30">
        <v>7</v>
      </c>
      <c r="C53" s="31" t="s">
        <v>75</v>
      </c>
      <c r="D53" s="32">
        <v>275</v>
      </c>
      <c r="E53" s="33">
        <v>4.118616144975288E-2</v>
      </c>
      <c r="F53" s="32">
        <v>224</v>
      </c>
      <c r="G53" s="33">
        <v>3.4297963558413719E-2</v>
      </c>
      <c r="H53" s="34">
        <v>0.2276785714285714</v>
      </c>
      <c r="I53" s="51">
        <v>4</v>
      </c>
      <c r="J53" s="32">
        <v>287</v>
      </c>
      <c r="K53" s="34">
        <v>-4.181184668989546E-2</v>
      </c>
      <c r="L53" s="51">
        <v>0</v>
      </c>
      <c r="O53" s="30">
        <v>7</v>
      </c>
      <c r="P53" s="31" t="s">
        <v>75</v>
      </c>
      <c r="Q53" s="32">
        <v>2927</v>
      </c>
      <c r="R53" s="33">
        <v>4.7148840206185566E-2</v>
      </c>
      <c r="S53" s="32">
        <v>3035</v>
      </c>
      <c r="T53" s="33">
        <v>5.4492243608158575E-2</v>
      </c>
      <c r="U53" s="34">
        <v>-3.5584843492586504E-2</v>
      </c>
      <c r="V53" s="51">
        <v>0</v>
      </c>
    </row>
    <row r="54" spans="2:22" ht="15" thickBot="1" x14ac:dyDescent="0.25">
      <c r="B54" s="35">
        <v>8</v>
      </c>
      <c r="C54" s="36" t="s">
        <v>126</v>
      </c>
      <c r="D54" s="37">
        <v>272</v>
      </c>
      <c r="E54" s="38">
        <v>4.0736857870301034E-2</v>
      </c>
      <c r="F54" s="37">
        <v>167</v>
      </c>
      <c r="G54" s="38">
        <v>2.5570356760067373E-2</v>
      </c>
      <c r="H54" s="39">
        <v>0.62874251497005984</v>
      </c>
      <c r="I54" s="52">
        <v>6</v>
      </c>
      <c r="J54" s="37">
        <v>247</v>
      </c>
      <c r="K54" s="39">
        <v>0.10121457489878538</v>
      </c>
      <c r="L54" s="52">
        <v>1</v>
      </c>
      <c r="O54" s="35">
        <v>8</v>
      </c>
      <c r="P54" s="36" t="s">
        <v>57</v>
      </c>
      <c r="Q54" s="37">
        <v>2918</v>
      </c>
      <c r="R54" s="38">
        <v>4.7003865979381443E-2</v>
      </c>
      <c r="S54" s="37">
        <v>3198</v>
      </c>
      <c r="T54" s="38">
        <v>5.7418845159436946E-2</v>
      </c>
      <c r="U54" s="39">
        <v>-8.7554721701063154E-2</v>
      </c>
      <c r="V54" s="52">
        <v>-2</v>
      </c>
    </row>
    <row r="55" spans="2:22" ht="15" thickBot="1" x14ac:dyDescent="0.25">
      <c r="B55" s="30">
        <v>9</v>
      </c>
      <c r="C55" s="31" t="s">
        <v>57</v>
      </c>
      <c r="D55" s="32">
        <v>263</v>
      </c>
      <c r="E55" s="33">
        <v>3.9388947131945483E-2</v>
      </c>
      <c r="F55" s="32">
        <v>315</v>
      </c>
      <c r="G55" s="33">
        <v>4.8231511254019289E-2</v>
      </c>
      <c r="H55" s="34">
        <v>-0.16507936507936505</v>
      </c>
      <c r="I55" s="51">
        <v>-3</v>
      </c>
      <c r="J55" s="32">
        <v>318</v>
      </c>
      <c r="K55" s="34">
        <v>-0.17295597484276726</v>
      </c>
      <c r="L55" s="51">
        <v>-4</v>
      </c>
      <c r="O55" s="30">
        <v>9</v>
      </c>
      <c r="P55" s="31" t="s">
        <v>126</v>
      </c>
      <c r="Q55" s="32">
        <v>2324</v>
      </c>
      <c r="R55" s="33">
        <v>3.7435567010309277E-2</v>
      </c>
      <c r="S55" s="32">
        <v>1324</v>
      </c>
      <c r="T55" s="33">
        <v>2.3771904625107726E-2</v>
      </c>
      <c r="U55" s="34">
        <v>0.75528700906344404</v>
      </c>
      <c r="V55" s="51">
        <v>5</v>
      </c>
    </row>
    <row r="56" spans="2:22" ht="15" thickBot="1" x14ac:dyDescent="0.25">
      <c r="B56" s="35">
        <v>10</v>
      </c>
      <c r="C56" s="36" t="s">
        <v>74</v>
      </c>
      <c r="D56" s="37">
        <v>239</v>
      </c>
      <c r="E56" s="38">
        <v>3.5794518496330689E-2</v>
      </c>
      <c r="F56" s="37">
        <v>246</v>
      </c>
      <c r="G56" s="38">
        <v>3.7666513550757924E-2</v>
      </c>
      <c r="H56" s="39">
        <v>-2.8455284552845517E-2</v>
      </c>
      <c r="I56" s="52">
        <v>-1</v>
      </c>
      <c r="J56" s="37">
        <v>225</v>
      </c>
      <c r="K56" s="39">
        <v>6.2222222222222179E-2</v>
      </c>
      <c r="L56" s="52">
        <v>0</v>
      </c>
      <c r="O56" s="35">
        <v>10</v>
      </c>
      <c r="P56" s="36" t="s">
        <v>74</v>
      </c>
      <c r="Q56" s="37">
        <v>2112</v>
      </c>
      <c r="R56" s="38">
        <v>3.4020618556701028E-2</v>
      </c>
      <c r="S56" s="37">
        <v>2053</v>
      </c>
      <c r="T56" s="38">
        <v>3.6860815857512212E-2</v>
      </c>
      <c r="U56" s="39">
        <v>2.8738431563565481E-2</v>
      </c>
      <c r="V56" s="52">
        <v>0</v>
      </c>
    </row>
    <row r="57" spans="2:22" ht="15" thickBot="1" x14ac:dyDescent="0.25">
      <c r="B57" s="30">
        <v>11</v>
      </c>
      <c r="C57" s="31" t="s">
        <v>148</v>
      </c>
      <c r="D57" s="32">
        <v>237</v>
      </c>
      <c r="E57" s="33">
        <v>3.5494982776696118E-2</v>
      </c>
      <c r="F57" s="32">
        <v>147</v>
      </c>
      <c r="G57" s="33">
        <v>2.2508038585209004E-2</v>
      </c>
      <c r="H57" s="34">
        <v>0.61224489795918369</v>
      </c>
      <c r="I57" s="51">
        <v>6</v>
      </c>
      <c r="J57" s="32">
        <v>109</v>
      </c>
      <c r="K57" s="34">
        <v>1.1743119266055047</v>
      </c>
      <c r="L57" s="51">
        <v>6</v>
      </c>
      <c r="O57" s="30">
        <v>11</v>
      </c>
      <c r="P57" s="31" t="s">
        <v>144</v>
      </c>
      <c r="Q57" s="32">
        <v>2033</v>
      </c>
      <c r="R57" s="33">
        <v>3.274806701030928E-2</v>
      </c>
      <c r="S57" s="32">
        <v>1529</v>
      </c>
      <c r="T57" s="33">
        <v>2.7452599827635735E-2</v>
      </c>
      <c r="U57" s="34">
        <v>0.32962720732504902</v>
      </c>
      <c r="V57" s="51">
        <v>0</v>
      </c>
    </row>
    <row r="58" spans="2:22" ht="15" thickBot="1" x14ac:dyDescent="0.25">
      <c r="B58" s="35">
        <v>12</v>
      </c>
      <c r="C58" s="36" t="s">
        <v>84</v>
      </c>
      <c r="D58" s="37">
        <v>188</v>
      </c>
      <c r="E58" s="38">
        <v>2.8156357645649242E-2</v>
      </c>
      <c r="F58" s="37">
        <v>226</v>
      </c>
      <c r="G58" s="38">
        <v>3.4604195375899559E-2</v>
      </c>
      <c r="H58" s="39">
        <v>-0.16814159292035402</v>
      </c>
      <c r="I58" s="52">
        <v>-2</v>
      </c>
      <c r="J58" s="37">
        <v>161</v>
      </c>
      <c r="K58" s="39">
        <v>0.16770186335403725</v>
      </c>
      <c r="L58" s="52">
        <v>0</v>
      </c>
      <c r="O58" s="35">
        <v>12</v>
      </c>
      <c r="P58" s="36" t="s">
        <v>84</v>
      </c>
      <c r="Q58" s="37">
        <v>1928</v>
      </c>
      <c r="R58" s="38">
        <v>3.1056701030927836E-2</v>
      </c>
      <c r="S58" s="37">
        <v>2091</v>
      </c>
      <c r="T58" s="38">
        <v>3.7543091065785697E-2</v>
      </c>
      <c r="U58" s="39">
        <v>-7.7953132472501241E-2</v>
      </c>
      <c r="V58" s="52">
        <v>-3</v>
      </c>
    </row>
    <row r="59" spans="2:22" ht="15" thickBot="1" x14ac:dyDescent="0.25">
      <c r="B59" s="30">
        <v>13</v>
      </c>
      <c r="C59" s="31" t="s">
        <v>147</v>
      </c>
      <c r="D59" s="32">
        <v>160</v>
      </c>
      <c r="E59" s="33">
        <v>2.3962857570765314E-2</v>
      </c>
      <c r="F59" s="32">
        <v>95</v>
      </c>
      <c r="G59" s="33">
        <v>1.4546011330577247E-2</v>
      </c>
      <c r="H59" s="34">
        <v>0.68421052631578938</v>
      </c>
      <c r="I59" s="51">
        <v>8</v>
      </c>
      <c r="J59" s="32">
        <v>83</v>
      </c>
      <c r="K59" s="34">
        <v>0.92771084337349397</v>
      </c>
      <c r="L59" s="51">
        <v>9</v>
      </c>
      <c r="O59" s="30">
        <v>13</v>
      </c>
      <c r="P59" s="31" t="s">
        <v>146</v>
      </c>
      <c r="Q59" s="32">
        <v>1370</v>
      </c>
      <c r="R59" s="33">
        <v>2.2068298969072166E-2</v>
      </c>
      <c r="S59" s="32">
        <v>1272</v>
      </c>
      <c r="T59" s="33">
        <v>2.2838264866417695E-2</v>
      </c>
      <c r="U59" s="34">
        <v>7.7044025157232632E-2</v>
      </c>
      <c r="V59" s="51">
        <v>2</v>
      </c>
    </row>
    <row r="60" spans="2:22" ht="15" thickBot="1" x14ac:dyDescent="0.25">
      <c r="B60" s="35">
        <v>14</v>
      </c>
      <c r="C60" s="36" t="s">
        <v>144</v>
      </c>
      <c r="D60" s="37">
        <v>154</v>
      </c>
      <c r="E60" s="38">
        <v>2.3064250411861616E-2</v>
      </c>
      <c r="F60" s="37">
        <v>157</v>
      </c>
      <c r="G60" s="38">
        <v>2.4039197672638186E-2</v>
      </c>
      <c r="H60" s="39">
        <v>-1.9108280254777066E-2</v>
      </c>
      <c r="I60" s="52">
        <v>1</v>
      </c>
      <c r="J60" s="37">
        <v>121</v>
      </c>
      <c r="K60" s="39">
        <v>0.27272727272727271</v>
      </c>
      <c r="L60" s="52">
        <v>1</v>
      </c>
      <c r="O60" s="35">
        <v>14</v>
      </c>
      <c r="P60" s="36" t="s">
        <v>148</v>
      </c>
      <c r="Q60" s="37">
        <v>1295</v>
      </c>
      <c r="R60" s="38">
        <v>2.0860180412371133E-2</v>
      </c>
      <c r="S60" s="37">
        <v>1082</v>
      </c>
      <c r="T60" s="38">
        <v>1.9426888825050274E-2</v>
      </c>
      <c r="U60" s="39">
        <v>0.19685767097966722</v>
      </c>
      <c r="V60" s="52">
        <v>2</v>
      </c>
    </row>
    <row r="61" spans="2:22" ht="15" thickBot="1" x14ac:dyDescent="0.25">
      <c r="B61" s="30">
        <v>15</v>
      </c>
      <c r="C61" s="31" t="s">
        <v>145</v>
      </c>
      <c r="D61" s="32">
        <v>154</v>
      </c>
      <c r="E61" s="33">
        <v>2.3064250411861616E-2</v>
      </c>
      <c r="F61" s="32">
        <v>182</v>
      </c>
      <c r="G61" s="33">
        <v>2.7867095391211148E-2</v>
      </c>
      <c r="H61" s="34">
        <v>-0.15384615384615385</v>
      </c>
      <c r="I61" s="51">
        <v>-2</v>
      </c>
      <c r="J61" s="32">
        <v>52</v>
      </c>
      <c r="K61" s="34">
        <v>1.9615384615384617</v>
      </c>
      <c r="L61" s="51">
        <v>15</v>
      </c>
      <c r="O61" s="30">
        <v>15</v>
      </c>
      <c r="P61" s="31" t="s">
        <v>145</v>
      </c>
      <c r="Q61" s="32">
        <v>1188</v>
      </c>
      <c r="R61" s="33">
        <v>1.9136597938144331E-2</v>
      </c>
      <c r="S61" s="32">
        <v>1517</v>
      </c>
      <c r="T61" s="33">
        <v>2.7237144498707268E-2</v>
      </c>
      <c r="U61" s="34">
        <v>-0.21687541199736327</v>
      </c>
      <c r="V61" s="51">
        <v>-3</v>
      </c>
    </row>
    <row r="62" spans="2:22" ht="15" thickBot="1" x14ac:dyDescent="0.25">
      <c r="B62" s="35">
        <v>16</v>
      </c>
      <c r="C62" s="36" t="s">
        <v>146</v>
      </c>
      <c r="D62" s="37">
        <v>144</v>
      </c>
      <c r="E62" s="38">
        <v>2.1566571813688783E-2</v>
      </c>
      <c r="F62" s="37">
        <v>119</v>
      </c>
      <c r="G62" s="38">
        <v>1.8220793140407289E-2</v>
      </c>
      <c r="H62" s="39">
        <v>0.2100840336134453</v>
      </c>
      <c r="I62" s="52">
        <v>4</v>
      </c>
      <c r="J62" s="37">
        <v>85</v>
      </c>
      <c r="K62" s="39">
        <v>0.69411764705882351</v>
      </c>
      <c r="L62" s="52">
        <v>5</v>
      </c>
      <c r="O62" s="35">
        <v>16</v>
      </c>
      <c r="P62" s="36" t="s">
        <v>201</v>
      </c>
      <c r="Q62" s="37">
        <v>1135</v>
      </c>
      <c r="R62" s="38">
        <v>1.8282860824742269E-2</v>
      </c>
      <c r="S62" s="37">
        <v>859</v>
      </c>
      <c r="T62" s="38">
        <v>1.542301062912956E-2</v>
      </c>
      <c r="U62" s="39">
        <v>0.32130384167636783</v>
      </c>
      <c r="V62" s="52">
        <v>4</v>
      </c>
    </row>
    <row r="63" spans="2:22" ht="15" thickBot="1" x14ac:dyDescent="0.25">
      <c r="B63" s="30">
        <v>17</v>
      </c>
      <c r="C63" s="31" t="s">
        <v>183</v>
      </c>
      <c r="D63" s="32">
        <v>137</v>
      </c>
      <c r="E63" s="33">
        <v>2.0518196794967799E-2</v>
      </c>
      <c r="F63" s="32">
        <v>149</v>
      </c>
      <c r="G63" s="33">
        <v>2.281427040269484E-2</v>
      </c>
      <c r="H63" s="34">
        <v>-8.0536912751677847E-2</v>
      </c>
      <c r="I63" s="51">
        <v>-1</v>
      </c>
      <c r="J63" s="32">
        <v>80</v>
      </c>
      <c r="K63" s="34">
        <v>0.71249999999999991</v>
      </c>
      <c r="L63" s="51">
        <v>6</v>
      </c>
      <c r="O63" s="30">
        <v>17</v>
      </c>
      <c r="P63" s="31" t="s">
        <v>147</v>
      </c>
      <c r="Q63" s="32">
        <v>1070</v>
      </c>
      <c r="R63" s="33">
        <v>1.7235824742268042E-2</v>
      </c>
      <c r="S63" s="32">
        <v>833</v>
      </c>
      <c r="T63" s="33">
        <v>1.4956190749784545E-2</v>
      </c>
      <c r="U63" s="34">
        <v>0.28451380552220895</v>
      </c>
      <c r="V63" s="51">
        <v>4</v>
      </c>
    </row>
    <row r="64" spans="2:22" ht="15" thickBot="1" x14ac:dyDescent="0.25">
      <c r="B64" s="35">
        <v>18</v>
      </c>
      <c r="C64" s="36" t="s">
        <v>165</v>
      </c>
      <c r="D64" s="37">
        <v>136</v>
      </c>
      <c r="E64" s="38">
        <v>2.0368428935150517E-2</v>
      </c>
      <c r="F64" s="37">
        <v>81</v>
      </c>
      <c r="G64" s="38">
        <v>1.240238860817639E-2</v>
      </c>
      <c r="H64" s="39">
        <v>0.67901234567901225</v>
      </c>
      <c r="I64" s="52">
        <v>4</v>
      </c>
      <c r="J64" s="37">
        <v>177</v>
      </c>
      <c r="K64" s="39">
        <v>-0.23163841807909602</v>
      </c>
      <c r="L64" s="52">
        <v>-7</v>
      </c>
      <c r="O64" s="35">
        <v>18</v>
      </c>
      <c r="P64" s="36" t="s">
        <v>202</v>
      </c>
      <c r="Q64" s="37">
        <v>987</v>
      </c>
      <c r="R64" s="38">
        <v>1.5898840206185566E-2</v>
      </c>
      <c r="S64" s="37">
        <v>784</v>
      </c>
      <c r="T64" s="38">
        <v>1.407641482332663E-2</v>
      </c>
      <c r="U64" s="39">
        <v>0.2589285714285714</v>
      </c>
      <c r="V64" s="52">
        <v>4</v>
      </c>
    </row>
    <row r="65" spans="2:22" ht="15" thickBot="1" x14ac:dyDescent="0.25">
      <c r="B65" s="30">
        <v>19</v>
      </c>
      <c r="C65" s="31" t="s">
        <v>150</v>
      </c>
      <c r="D65" s="32">
        <v>117</v>
      </c>
      <c r="E65" s="33">
        <v>1.7522839598622136E-2</v>
      </c>
      <c r="F65" s="32">
        <v>60</v>
      </c>
      <c r="G65" s="33">
        <v>9.1869545245751028E-3</v>
      </c>
      <c r="H65" s="34">
        <v>0.95</v>
      </c>
      <c r="I65" s="51">
        <v>8</v>
      </c>
      <c r="J65" s="32">
        <v>110</v>
      </c>
      <c r="K65" s="34">
        <v>6.3636363636363713E-2</v>
      </c>
      <c r="L65" s="51">
        <v>-3</v>
      </c>
      <c r="O65" s="30">
        <v>19</v>
      </c>
      <c r="P65" s="31" t="s">
        <v>165</v>
      </c>
      <c r="Q65" s="32">
        <v>952</v>
      </c>
      <c r="R65" s="33">
        <v>1.5335051546391752E-2</v>
      </c>
      <c r="S65" s="32">
        <v>1468</v>
      </c>
      <c r="T65" s="33">
        <v>2.6357368572249355E-2</v>
      </c>
      <c r="U65" s="34">
        <v>-0.35149863760217981</v>
      </c>
      <c r="V65" s="51">
        <v>-6</v>
      </c>
    </row>
    <row r="66" spans="2:22" ht="15" thickBot="1" x14ac:dyDescent="0.25">
      <c r="B66" s="35">
        <v>20</v>
      </c>
      <c r="C66" s="36" t="s">
        <v>166</v>
      </c>
      <c r="D66" s="37">
        <v>114</v>
      </c>
      <c r="E66" s="38">
        <v>1.7073536019170287E-2</v>
      </c>
      <c r="F66" s="37">
        <v>75</v>
      </c>
      <c r="G66" s="38">
        <v>1.1483693155718878E-2</v>
      </c>
      <c r="H66" s="39">
        <v>0.52</v>
      </c>
      <c r="I66" s="52">
        <v>4</v>
      </c>
      <c r="J66" s="37">
        <v>87</v>
      </c>
      <c r="K66" s="39">
        <v>0.31034482758620685</v>
      </c>
      <c r="L66" s="52">
        <v>0</v>
      </c>
      <c r="O66" s="35">
        <v>20</v>
      </c>
      <c r="P66" s="36" t="s">
        <v>203</v>
      </c>
      <c r="Q66" s="37">
        <v>924</v>
      </c>
      <c r="R66" s="38">
        <v>1.48840206185567E-2</v>
      </c>
      <c r="S66" s="37">
        <v>896</v>
      </c>
      <c r="T66" s="38">
        <v>1.6087331226659007E-2</v>
      </c>
      <c r="U66" s="39">
        <v>3.125E-2</v>
      </c>
      <c r="V66" s="52">
        <v>-1</v>
      </c>
    </row>
    <row r="67" spans="2:22" ht="15" thickBot="1" x14ac:dyDescent="0.25">
      <c r="B67" s="84" t="s">
        <v>59</v>
      </c>
      <c r="C67" s="85"/>
      <c r="D67" s="40">
        <f>SUM(D47:D66)</f>
        <v>5309</v>
      </c>
      <c r="E67" s="41">
        <f>D67/D69</f>
        <v>0.79511756776995657</v>
      </c>
      <c r="F67" s="40">
        <f>SUM(F47:F66)</f>
        <v>5027</v>
      </c>
      <c r="G67" s="41">
        <f>F67/F69</f>
        <v>0.76971367325065077</v>
      </c>
      <c r="H67" s="42">
        <f>D67/F67-1</f>
        <v>5.6097075790729978E-2</v>
      </c>
      <c r="I67" s="53"/>
      <c r="J67" s="40">
        <f>SUM(J47:J66)</f>
        <v>4742</v>
      </c>
      <c r="K67" s="41">
        <f>D67/J67-1</f>
        <v>0.11956980177140442</v>
      </c>
      <c r="L67" s="40"/>
      <c r="O67" s="84" t="s">
        <v>59</v>
      </c>
      <c r="P67" s="85"/>
      <c r="Q67" s="40">
        <f>SUM(Q47:Q66)</f>
        <v>49531</v>
      </c>
      <c r="R67" s="41">
        <f>Q67/Q69</f>
        <v>0.79785760309278353</v>
      </c>
      <c r="S67" s="40">
        <f>SUM(S47:S66)</f>
        <v>44885</v>
      </c>
      <c r="T67" s="41">
        <f>S67/S69</f>
        <v>0.80589270324619366</v>
      </c>
      <c r="U67" s="42">
        <f>Q67/S67-1</f>
        <v>0.10350896736103365</v>
      </c>
      <c r="V67" s="53"/>
    </row>
    <row r="68" spans="2:22" ht="15" thickBot="1" x14ac:dyDescent="0.25">
      <c r="B68" s="84" t="s">
        <v>12</v>
      </c>
      <c r="C68" s="85"/>
      <c r="D68" s="40">
        <f>D69-D67</f>
        <v>1368</v>
      </c>
      <c r="E68" s="41">
        <f>D68/D69</f>
        <v>0.20488243223004343</v>
      </c>
      <c r="F68" s="40">
        <f>F69-F67</f>
        <v>1504</v>
      </c>
      <c r="G68" s="41">
        <f>F68/F69</f>
        <v>0.23028632674934926</v>
      </c>
      <c r="H68" s="42">
        <f>D68/F68-1</f>
        <v>-9.0425531914893664E-2</v>
      </c>
      <c r="I68" s="54"/>
      <c r="J68" s="40">
        <f>J69-SUM(J47:J56)</f>
        <v>2458</v>
      </c>
      <c r="K68" s="42">
        <f>D68/J68-1</f>
        <v>-0.44344995931651754</v>
      </c>
      <c r="L68" s="58"/>
      <c r="O68" s="84" t="s">
        <v>12</v>
      </c>
      <c r="P68" s="85"/>
      <c r="Q68" s="40">
        <f>Q69-Q67</f>
        <v>12549</v>
      </c>
      <c r="R68" s="41">
        <f>Q68/Q69</f>
        <v>0.2021423969072165</v>
      </c>
      <c r="S68" s="40">
        <f>S69-S67</f>
        <v>10811</v>
      </c>
      <c r="T68" s="41">
        <f>S68/S69</f>
        <v>0.19410729675380639</v>
      </c>
      <c r="U68" s="42">
        <f>Q68/S68-1</f>
        <v>0.16076218666173347</v>
      </c>
      <c r="V68" s="54"/>
    </row>
    <row r="69" spans="2:22" ht="15" thickBot="1" x14ac:dyDescent="0.25">
      <c r="B69" s="86" t="s">
        <v>34</v>
      </c>
      <c r="C69" s="87"/>
      <c r="D69" s="43">
        <v>6677</v>
      </c>
      <c r="E69" s="44">
        <v>1</v>
      </c>
      <c r="F69" s="43">
        <v>6531</v>
      </c>
      <c r="G69" s="44">
        <v>1</v>
      </c>
      <c r="H69" s="45">
        <v>2.2354922676466105E-2</v>
      </c>
      <c r="I69" s="55"/>
      <c r="J69" s="43">
        <v>6135</v>
      </c>
      <c r="K69" s="45">
        <v>8.834555827220858E-2</v>
      </c>
      <c r="L69" s="43"/>
      <c r="O69" s="86" t="s">
        <v>34</v>
      </c>
      <c r="P69" s="87"/>
      <c r="Q69" s="43">
        <v>62080</v>
      </c>
      <c r="R69" s="44">
        <v>1</v>
      </c>
      <c r="S69" s="43">
        <v>55696</v>
      </c>
      <c r="T69" s="44">
        <v>1</v>
      </c>
      <c r="U69" s="45">
        <v>0.1146222349899455</v>
      </c>
      <c r="V69" s="55"/>
    </row>
    <row r="70" spans="2:22" x14ac:dyDescent="0.2">
      <c r="B70" s="47" t="s">
        <v>68</v>
      </c>
      <c r="O70" s="47" t="s">
        <v>68</v>
      </c>
    </row>
    <row r="71" spans="2:22" x14ac:dyDescent="0.2">
      <c r="B71" s="48" t="s">
        <v>67</v>
      </c>
      <c r="O71" s="48" t="s">
        <v>67</v>
      </c>
    </row>
    <row r="79" spans="2:22" ht="15" customHeight="1" x14ac:dyDescent="0.2"/>
    <row r="81" ht="15" customHeight="1" x14ac:dyDescent="0.2"/>
  </sheetData>
  <mergeCells count="84">
    <mergeCell ref="B2:L2"/>
    <mergeCell ref="O2:V2"/>
    <mergeCell ref="O5:O7"/>
    <mergeCell ref="Q5:V5"/>
    <mergeCell ref="Q6:V6"/>
    <mergeCell ref="Q7:R8"/>
    <mergeCell ref="S7:T8"/>
    <mergeCell ref="U7:U8"/>
    <mergeCell ref="O8:O10"/>
    <mergeCell ref="U9:U10"/>
    <mergeCell ref="D5:I5"/>
    <mergeCell ref="J5:L5"/>
    <mergeCell ref="D6:I6"/>
    <mergeCell ref="J6:L6"/>
    <mergeCell ref="B3:L3"/>
    <mergeCell ref="O3:V3"/>
    <mergeCell ref="J45:J46"/>
    <mergeCell ref="B69:C69"/>
    <mergeCell ref="L45:L46"/>
    <mergeCell ref="C44:C46"/>
    <mergeCell ref="B67:C67"/>
    <mergeCell ref="L43:L44"/>
    <mergeCell ref="B44:B46"/>
    <mergeCell ref="H45:H46"/>
    <mergeCell ref="H43:H44"/>
    <mergeCell ref="I43:I44"/>
    <mergeCell ref="J43:J44"/>
    <mergeCell ref="K43:K44"/>
    <mergeCell ref="B68:C68"/>
    <mergeCell ref="I45:I46"/>
    <mergeCell ref="K45:K46"/>
    <mergeCell ref="B41:B43"/>
    <mergeCell ref="O38:V38"/>
    <mergeCell ref="F7:G8"/>
    <mergeCell ref="I9:I10"/>
    <mergeCell ref="C41:C43"/>
    <mergeCell ref="D41:I41"/>
    <mergeCell ref="J41:L41"/>
    <mergeCell ref="D43:E44"/>
    <mergeCell ref="F43:G44"/>
    <mergeCell ref="D42:I42"/>
    <mergeCell ref="J42:L42"/>
    <mergeCell ref="I7:I8"/>
    <mergeCell ref="B39:L39"/>
    <mergeCell ref="J9:J10"/>
    <mergeCell ref="K9:K10"/>
    <mergeCell ref="L9:L10"/>
    <mergeCell ref="B32:C32"/>
    <mergeCell ref="B33:C33"/>
    <mergeCell ref="B38:L38"/>
    <mergeCell ref="B8:B10"/>
    <mergeCell ref="K7:K8"/>
    <mergeCell ref="L7:L8"/>
    <mergeCell ref="B31:C31"/>
    <mergeCell ref="B5:B7"/>
    <mergeCell ref="C5:C7"/>
    <mergeCell ref="C8:C10"/>
    <mergeCell ref="H9:H10"/>
    <mergeCell ref="J7:J8"/>
    <mergeCell ref="H7:H8"/>
    <mergeCell ref="D7:E8"/>
    <mergeCell ref="O39:V39"/>
    <mergeCell ref="O41:O43"/>
    <mergeCell ref="P41:P43"/>
    <mergeCell ref="Q41:V41"/>
    <mergeCell ref="Q42:V42"/>
    <mergeCell ref="V7:V8"/>
    <mergeCell ref="P8:P10"/>
    <mergeCell ref="O31:P31"/>
    <mergeCell ref="O32:P32"/>
    <mergeCell ref="O33:P33"/>
    <mergeCell ref="V9:V10"/>
    <mergeCell ref="P5:P7"/>
    <mergeCell ref="O69:P69"/>
    <mergeCell ref="O44:O46"/>
    <mergeCell ref="P44:P46"/>
    <mergeCell ref="U45:U46"/>
    <mergeCell ref="V45:V46"/>
    <mergeCell ref="O67:P67"/>
    <mergeCell ref="O68:P68"/>
    <mergeCell ref="S43:T44"/>
    <mergeCell ref="U43:U44"/>
    <mergeCell ref="V43:V44"/>
    <mergeCell ref="Q43:R44"/>
  </mergeCells>
  <conditionalFormatting sqref="D11:H30">
    <cfRule type="cellIs" dxfId="23" priority="9" operator="equal">
      <formula>0</formula>
    </cfRule>
  </conditionalFormatting>
  <conditionalFormatting sqref="D47:H66">
    <cfRule type="cellIs" dxfId="22" priority="31" operator="equal">
      <formula>0</formula>
    </cfRule>
  </conditionalFormatting>
  <conditionalFormatting sqref="H11:H32 U11:U32 H47:H68">
    <cfRule type="cellIs" dxfId="21" priority="24" operator="lessThan">
      <formula>0</formula>
    </cfRule>
  </conditionalFormatting>
  <conditionalFormatting sqref="I11:I30">
    <cfRule type="cellIs" dxfId="20" priority="7" operator="lessThan">
      <formula>0</formula>
    </cfRule>
  </conditionalFormatting>
  <conditionalFormatting sqref="I47:I66">
    <cfRule type="cellIs" dxfId="19" priority="34" operator="lessThan">
      <formula>0</formula>
    </cfRule>
    <cfRule type="cellIs" dxfId="18" priority="35" operator="equal">
      <formula>0</formula>
    </cfRule>
    <cfRule type="cellIs" dxfId="17" priority="36" operator="greaterThan">
      <formula>0</formula>
    </cfRule>
  </conditionalFormatting>
  <conditionalFormatting sqref="J11:K30">
    <cfRule type="cellIs" dxfId="16" priority="6" operator="equal">
      <formula>0</formula>
    </cfRule>
  </conditionalFormatting>
  <conditionalFormatting sqref="J47:K66">
    <cfRule type="cellIs" dxfId="15" priority="29" operator="equal">
      <formula>0</formula>
    </cfRule>
  </conditionalFormatting>
  <conditionalFormatting sqref="K68">
    <cfRule type="cellIs" dxfId="14" priority="23" operator="lessThan">
      <formula>0</formula>
    </cfRule>
  </conditionalFormatting>
  <conditionalFormatting sqref="K11:L30">
    <cfRule type="cellIs" dxfId="13" priority="5" operator="lessThan">
      <formula>0</formula>
    </cfRule>
  </conditionalFormatting>
  <conditionalFormatting sqref="K47:L66">
    <cfRule type="cellIs" dxfId="12" priority="26" operator="lessThan">
      <formula>0</formula>
    </cfRule>
  </conditionalFormatting>
  <conditionalFormatting sqref="L11:L30">
    <cfRule type="cellIs" dxfId="11" priority="4" operator="equal">
      <formula>0</formula>
    </cfRule>
  </conditionalFormatting>
  <conditionalFormatting sqref="L47:L66">
    <cfRule type="cellIs" dxfId="10" priority="27" operator="equal">
      <formula>0</formula>
    </cfRule>
    <cfRule type="cellIs" dxfId="9" priority="28" operator="greaterThan">
      <formula>0</formula>
    </cfRule>
  </conditionalFormatting>
  <conditionalFormatting sqref="Q11:U30">
    <cfRule type="cellIs" dxfId="8" priority="3" operator="equal">
      <formula>0</formula>
    </cfRule>
  </conditionalFormatting>
  <conditionalFormatting sqref="Q47:U66">
    <cfRule type="cellIs" dxfId="7" priority="17" operator="equal">
      <formula>0</formula>
    </cfRule>
  </conditionalFormatting>
  <conditionalFormatting sqref="U47:U68">
    <cfRule type="cellIs" dxfId="6" priority="15" operator="lessThan">
      <formula>0</formula>
    </cfRule>
  </conditionalFormatting>
  <conditionalFormatting sqref="V11:V30">
    <cfRule type="cellIs" dxfId="5" priority="1" operator="lessThan">
      <formula>0</formula>
    </cfRule>
  </conditionalFormatting>
  <conditionalFormatting sqref="V47:V66">
    <cfRule type="cellIs" dxfId="4" priority="20" operator="lessThan">
      <formula>0</formula>
    </cfRule>
    <cfRule type="cellIs" dxfId="3" priority="21" operator="equal">
      <formula>0</formula>
    </cfRule>
    <cfRule type="cellIs" dxfId="2" priority="2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4">
    <pageSetUpPr fitToPage="1"/>
  </sheetPr>
  <dimension ref="B1:P35"/>
  <sheetViews>
    <sheetView showGridLines="0" workbookViewId="0"/>
  </sheetViews>
  <sheetFormatPr defaultColWidth="9.140625" defaultRowHeight="14.25" x14ac:dyDescent="0.2"/>
  <cols>
    <col min="1" max="1" width="1.85546875" style="5" customWidth="1"/>
    <col min="2" max="2" width="8.140625" style="5" customWidth="1"/>
    <col min="3" max="3" width="16" style="5" customWidth="1"/>
    <col min="4" max="9" width="8.85546875" style="5" customWidth="1"/>
    <col min="10" max="10" width="9.5703125" style="5" customWidth="1"/>
    <col min="11" max="14" width="8.85546875" style="5" customWidth="1"/>
    <col min="15" max="15" width="10.140625" style="5" customWidth="1"/>
    <col min="16" max="16" width="9.140625" style="5"/>
    <col min="17" max="17" width="17" style="5" bestFit="1" customWidth="1"/>
    <col min="18" max="16384" width="9.140625" style="5"/>
  </cols>
  <sheetData>
    <row r="1" spans="2:15" x14ac:dyDescent="0.2">
      <c r="B1" s="5" t="s">
        <v>3</v>
      </c>
      <c r="D1" s="3"/>
      <c r="O1" s="56">
        <v>46329</v>
      </c>
    </row>
    <row r="2" spans="2:15" ht="14.45" customHeight="1" x14ac:dyDescent="0.2">
      <c r="B2" s="68" t="s">
        <v>14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14.45" customHeight="1" x14ac:dyDescent="0.2">
      <c r="B3" s="98" t="s">
        <v>15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2:15" ht="14.45" customHeight="1" thickBot="1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 t="s">
        <v>4</v>
      </c>
    </row>
    <row r="5" spans="2:15" ht="14.45" customHeight="1" x14ac:dyDescent="0.2">
      <c r="B5" s="72" t="s">
        <v>0</v>
      </c>
      <c r="C5" s="72" t="s">
        <v>1</v>
      </c>
      <c r="D5" s="74" t="s">
        <v>169</v>
      </c>
      <c r="E5" s="75"/>
      <c r="F5" s="75"/>
      <c r="G5" s="75"/>
      <c r="H5" s="105"/>
      <c r="I5" s="106" t="s">
        <v>160</v>
      </c>
      <c r="J5" s="105"/>
      <c r="K5" s="106" t="s">
        <v>177</v>
      </c>
      <c r="L5" s="75"/>
      <c r="M5" s="75"/>
      <c r="N5" s="75"/>
      <c r="O5" s="76"/>
    </row>
    <row r="6" spans="2:15" ht="14.45" customHeight="1" thickBot="1" x14ac:dyDescent="0.25">
      <c r="B6" s="73"/>
      <c r="C6" s="73"/>
      <c r="D6" s="77" t="s">
        <v>170</v>
      </c>
      <c r="E6" s="78"/>
      <c r="F6" s="78"/>
      <c r="G6" s="78"/>
      <c r="H6" s="107"/>
      <c r="I6" s="108" t="s">
        <v>161</v>
      </c>
      <c r="J6" s="107"/>
      <c r="K6" s="108" t="s">
        <v>176</v>
      </c>
      <c r="L6" s="78"/>
      <c r="M6" s="78"/>
      <c r="N6" s="78"/>
      <c r="O6" s="79"/>
    </row>
    <row r="7" spans="2:15" ht="14.45" customHeight="1" x14ac:dyDescent="0.2">
      <c r="B7" s="73"/>
      <c r="C7" s="73"/>
      <c r="D7" s="80">
        <v>2026</v>
      </c>
      <c r="E7" s="81"/>
      <c r="F7" s="80">
        <v>2025</v>
      </c>
      <c r="G7" s="81"/>
      <c r="H7" s="88" t="s">
        <v>5</v>
      </c>
      <c r="I7" s="103">
        <v>2026</v>
      </c>
      <c r="J7" s="103" t="s">
        <v>156</v>
      </c>
      <c r="K7" s="80">
        <v>2026</v>
      </c>
      <c r="L7" s="81"/>
      <c r="M7" s="80">
        <v>2025</v>
      </c>
      <c r="N7" s="81"/>
      <c r="O7" s="88" t="s">
        <v>5</v>
      </c>
    </row>
    <row r="8" spans="2:15" ht="14.45" customHeight="1" thickBot="1" x14ac:dyDescent="0.25">
      <c r="B8" s="94" t="s">
        <v>6</v>
      </c>
      <c r="C8" s="94" t="s">
        <v>7</v>
      </c>
      <c r="D8" s="82"/>
      <c r="E8" s="83"/>
      <c r="F8" s="82"/>
      <c r="G8" s="83"/>
      <c r="H8" s="89"/>
      <c r="I8" s="104"/>
      <c r="J8" s="104"/>
      <c r="K8" s="82"/>
      <c r="L8" s="83"/>
      <c r="M8" s="82"/>
      <c r="N8" s="83"/>
      <c r="O8" s="89"/>
    </row>
    <row r="9" spans="2:15" ht="14.45" customHeight="1" x14ac:dyDescent="0.2">
      <c r="B9" s="94"/>
      <c r="C9" s="94"/>
      <c r="D9" s="24" t="s">
        <v>8</v>
      </c>
      <c r="E9" s="25" t="s">
        <v>2</v>
      </c>
      <c r="F9" s="24" t="s">
        <v>8</v>
      </c>
      <c r="G9" s="25" t="s">
        <v>2</v>
      </c>
      <c r="H9" s="96" t="s">
        <v>9</v>
      </c>
      <c r="I9" s="26" t="s">
        <v>8</v>
      </c>
      <c r="J9" s="109" t="s">
        <v>157</v>
      </c>
      <c r="K9" s="24" t="s">
        <v>8</v>
      </c>
      <c r="L9" s="25" t="s">
        <v>2</v>
      </c>
      <c r="M9" s="24" t="s">
        <v>8</v>
      </c>
      <c r="N9" s="25" t="s">
        <v>2</v>
      </c>
      <c r="O9" s="96" t="s">
        <v>9</v>
      </c>
    </row>
    <row r="10" spans="2:15" ht="14.45" customHeight="1" thickBot="1" x14ac:dyDescent="0.25">
      <c r="B10" s="95"/>
      <c r="C10" s="95"/>
      <c r="D10" s="27" t="s">
        <v>10</v>
      </c>
      <c r="E10" s="28" t="s">
        <v>11</v>
      </c>
      <c r="F10" s="27" t="s">
        <v>10</v>
      </c>
      <c r="G10" s="28" t="s">
        <v>11</v>
      </c>
      <c r="H10" s="97"/>
      <c r="I10" s="29" t="s">
        <v>10</v>
      </c>
      <c r="J10" s="110"/>
      <c r="K10" s="27" t="s">
        <v>10</v>
      </c>
      <c r="L10" s="28" t="s">
        <v>11</v>
      </c>
      <c r="M10" s="27" t="s">
        <v>10</v>
      </c>
      <c r="N10" s="28" t="s">
        <v>11</v>
      </c>
      <c r="O10" s="97"/>
    </row>
    <row r="11" spans="2:15" ht="14.45" customHeight="1" thickBot="1" x14ac:dyDescent="0.25">
      <c r="B11" s="30">
        <v>1</v>
      </c>
      <c r="C11" s="31" t="s">
        <v>19</v>
      </c>
      <c r="D11" s="32">
        <v>9169</v>
      </c>
      <c r="E11" s="33">
        <v>0.14648134835050722</v>
      </c>
      <c r="F11" s="32">
        <v>8767</v>
      </c>
      <c r="G11" s="33">
        <v>0.14794377225400362</v>
      </c>
      <c r="H11" s="34">
        <v>4.585376981863809E-2</v>
      </c>
      <c r="I11" s="32">
        <v>8684</v>
      </c>
      <c r="J11" s="34">
        <v>5.584983878397054E-2</v>
      </c>
      <c r="K11" s="32">
        <v>83114</v>
      </c>
      <c r="L11" s="33">
        <v>0.14123144631645129</v>
      </c>
      <c r="M11" s="32">
        <v>85913</v>
      </c>
      <c r="N11" s="33">
        <v>0.1601862279334442</v>
      </c>
      <c r="O11" s="34">
        <v>-3.2579469928881499E-2</v>
      </c>
    </row>
    <row r="12" spans="2:15" ht="14.45" customHeight="1" thickBot="1" x14ac:dyDescent="0.25">
      <c r="B12" s="35">
        <v>2</v>
      </c>
      <c r="C12" s="36" t="s">
        <v>17</v>
      </c>
      <c r="D12" s="37">
        <v>6384</v>
      </c>
      <c r="E12" s="38">
        <v>0.10198897675533189</v>
      </c>
      <c r="F12" s="37">
        <v>6334</v>
      </c>
      <c r="G12" s="38">
        <v>0.10688671762938963</v>
      </c>
      <c r="H12" s="39">
        <v>7.8939059046416737E-3</v>
      </c>
      <c r="I12" s="37">
        <v>6548</v>
      </c>
      <c r="J12" s="39">
        <v>-2.5045815516188119E-2</v>
      </c>
      <c r="K12" s="37">
        <v>55898</v>
      </c>
      <c r="L12" s="38">
        <v>9.4984664270724481E-2</v>
      </c>
      <c r="M12" s="37">
        <v>52048</v>
      </c>
      <c r="N12" s="38">
        <v>9.704436804069122E-2</v>
      </c>
      <c r="O12" s="39">
        <v>7.3970181371042054E-2</v>
      </c>
    </row>
    <row r="13" spans="2:15" ht="14.45" customHeight="1" thickBot="1" x14ac:dyDescent="0.25">
      <c r="B13" s="30">
        <v>3</v>
      </c>
      <c r="C13" s="31" t="s">
        <v>18</v>
      </c>
      <c r="D13" s="32">
        <v>5312</v>
      </c>
      <c r="E13" s="33">
        <v>8.4863008227494208E-2</v>
      </c>
      <c r="F13" s="32">
        <v>4389</v>
      </c>
      <c r="G13" s="33">
        <v>7.4064699033058276E-2</v>
      </c>
      <c r="H13" s="34">
        <v>0.21029847345636821</v>
      </c>
      <c r="I13" s="32">
        <v>5310</v>
      </c>
      <c r="J13" s="34">
        <v>3.7664783427504567E-4</v>
      </c>
      <c r="K13" s="32">
        <v>47632</v>
      </c>
      <c r="L13" s="33">
        <v>8.0938665579146807E-2</v>
      </c>
      <c r="M13" s="32">
        <v>40603</v>
      </c>
      <c r="N13" s="33">
        <v>7.5704973784894436E-2</v>
      </c>
      <c r="O13" s="34">
        <v>0.17311528704775503</v>
      </c>
    </row>
    <row r="14" spans="2:15" ht="14.45" customHeight="1" thickBot="1" x14ac:dyDescent="0.25">
      <c r="B14" s="35">
        <v>4</v>
      </c>
      <c r="C14" s="36" t="s">
        <v>24</v>
      </c>
      <c r="D14" s="37">
        <v>2681</v>
      </c>
      <c r="E14" s="38">
        <v>4.2830897036504514E-2</v>
      </c>
      <c r="F14" s="37">
        <v>2866</v>
      </c>
      <c r="G14" s="38">
        <v>4.8363961592331965E-2</v>
      </c>
      <c r="H14" s="39">
        <v>-6.4549895324494067E-2</v>
      </c>
      <c r="I14" s="37">
        <v>2978</v>
      </c>
      <c r="J14" s="39">
        <v>-9.9731363331094669E-2</v>
      </c>
      <c r="K14" s="37">
        <v>27891</v>
      </c>
      <c r="L14" s="38">
        <v>4.7393775648051382E-2</v>
      </c>
      <c r="M14" s="37">
        <v>25349</v>
      </c>
      <c r="N14" s="38">
        <v>4.7263635211026007E-2</v>
      </c>
      <c r="O14" s="39">
        <v>0.10028008994437654</v>
      </c>
    </row>
    <row r="15" spans="2:15" ht="14.45" customHeight="1" thickBot="1" x14ac:dyDescent="0.25">
      <c r="B15" s="30">
        <v>5</v>
      </c>
      <c r="C15" s="31" t="s">
        <v>31</v>
      </c>
      <c r="D15" s="32">
        <v>2798</v>
      </c>
      <c r="E15" s="33">
        <v>4.4700055915009189E-2</v>
      </c>
      <c r="F15" s="32">
        <v>3514</v>
      </c>
      <c r="G15" s="33">
        <v>5.9299009433166273E-2</v>
      </c>
      <c r="H15" s="34">
        <v>-0.20375640295959019</v>
      </c>
      <c r="I15" s="32">
        <v>2960</v>
      </c>
      <c r="J15" s="34">
        <v>-5.4729729729729781E-2</v>
      </c>
      <c r="K15" s="32">
        <v>27890</v>
      </c>
      <c r="L15" s="33">
        <v>4.7392076398270165E-2</v>
      </c>
      <c r="M15" s="32">
        <v>28574</v>
      </c>
      <c r="N15" s="33">
        <v>5.3276701744441879E-2</v>
      </c>
      <c r="O15" s="34">
        <v>-2.3937845593896556E-2</v>
      </c>
    </row>
    <row r="16" spans="2:15" ht="14.45" customHeight="1" thickBot="1" x14ac:dyDescent="0.25">
      <c r="B16" s="35">
        <v>6</v>
      </c>
      <c r="C16" s="36" t="s">
        <v>16</v>
      </c>
      <c r="D16" s="37">
        <v>3102</v>
      </c>
      <c r="E16" s="38">
        <v>4.9556673855739274E-2</v>
      </c>
      <c r="F16" s="37">
        <v>2944</v>
      </c>
      <c r="G16" s="38">
        <v>4.9680217350950913E-2</v>
      </c>
      <c r="H16" s="39">
        <v>5.3668478260869623E-2</v>
      </c>
      <c r="I16" s="37">
        <v>2224</v>
      </c>
      <c r="J16" s="39">
        <v>0.3947841726618706</v>
      </c>
      <c r="K16" s="37">
        <v>27492</v>
      </c>
      <c r="L16" s="38">
        <v>4.6715774985343968E-2</v>
      </c>
      <c r="M16" s="37">
        <v>25492</v>
      </c>
      <c r="N16" s="38">
        <v>4.7530261106926305E-2</v>
      </c>
      <c r="O16" s="39">
        <v>7.845598619174643E-2</v>
      </c>
    </row>
    <row r="17" spans="2:15" ht="14.45" customHeight="1" thickBot="1" x14ac:dyDescent="0.25">
      <c r="B17" s="30">
        <v>7</v>
      </c>
      <c r="C17" s="31" t="s">
        <v>22</v>
      </c>
      <c r="D17" s="32">
        <v>3333</v>
      </c>
      <c r="E17" s="33">
        <v>5.3247064462017733E-2</v>
      </c>
      <c r="F17" s="32">
        <v>2876</v>
      </c>
      <c r="G17" s="33">
        <v>4.853271233061645E-2</v>
      </c>
      <c r="H17" s="34">
        <v>0.15890125173852576</v>
      </c>
      <c r="I17" s="32">
        <v>2955</v>
      </c>
      <c r="J17" s="34">
        <v>0.12791878172588822</v>
      </c>
      <c r="K17" s="32">
        <v>27390</v>
      </c>
      <c r="L17" s="33">
        <v>4.6542451507659371E-2</v>
      </c>
      <c r="M17" s="32">
        <v>26245</v>
      </c>
      <c r="N17" s="33">
        <v>4.8934242223100617E-2</v>
      </c>
      <c r="O17" s="34">
        <v>4.3627357591922378E-2</v>
      </c>
    </row>
    <row r="18" spans="2:15" ht="14.45" customHeight="1" thickBot="1" x14ac:dyDescent="0.25">
      <c r="B18" s="35">
        <v>8</v>
      </c>
      <c r="C18" s="36" t="s">
        <v>32</v>
      </c>
      <c r="D18" s="37">
        <v>2606</v>
      </c>
      <c r="E18" s="38">
        <v>4.163271826823229E-2</v>
      </c>
      <c r="F18" s="37">
        <v>2876</v>
      </c>
      <c r="G18" s="38">
        <v>4.853271233061645E-2</v>
      </c>
      <c r="H18" s="39">
        <v>-9.3880389429763511E-2</v>
      </c>
      <c r="I18" s="37">
        <v>2720</v>
      </c>
      <c r="J18" s="39">
        <v>-4.1911764705882315E-2</v>
      </c>
      <c r="K18" s="37">
        <v>23821</v>
      </c>
      <c r="L18" s="38">
        <v>4.0477829038479511E-2</v>
      </c>
      <c r="M18" s="37">
        <v>24328</v>
      </c>
      <c r="N18" s="38">
        <v>4.5359963604632951E-2</v>
      </c>
      <c r="O18" s="39">
        <v>-2.0840184149950702E-2</v>
      </c>
    </row>
    <row r="19" spans="2:15" ht="14.45" customHeight="1" thickBot="1" x14ac:dyDescent="0.25">
      <c r="B19" s="30">
        <v>9</v>
      </c>
      <c r="C19" s="31" t="s">
        <v>23</v>
      </c>
      <c r="D19" s="32">
        <v>2213</v>
      </c>
      <c r="E19" s="33">
        <v>3.5354261522485823E-2</v>
      </c>
      <c r="F19" s="32">
        <v>2172</v>
      </c>
      <c r="G19" s="33">
        <v>3.6652660355389055E-2</v>
      </c>
      <c r="H19" s="34">
        <v>1.8876611418047862E-2</v>
      </c>
      <c r="I19" s="32">
        <v>2040</v>
      </c>
      <c r="J19" s="34">
        <v>8.4803921568627372E-2</v>
      </c>
      <c r="K19" s="32">
        <v>21596</v>
      </c>
      <c r="L19" s="33">
        <v>3.6696998275261475E-2</v>
      </c>
      <c r="M19" s="32">
        <v>23705</v>
      </c>
      <c r="N19" s="33">
        <v>4.4198369666549824E-2</v>
      </c>
      <c r="O19" s="34">
        <v>-8.8968572031216997E-2</v>
      </c>
    </row>
    <row r="20" spans="2:15" ht="14.45" customHeight="1" thickBot="1" x14ac:dyDescent="0.25">
      <c r="B20" s="35">
        <v>10</v>
      </c>
      <c r="C20" s="36" t="s">
        <v>29</v>
      </c>
      <c r="D20" s="37">
        <v>2084</v>
      </c>
      <c r="E20" s="38">
        <v>3.3293394041057592E-2</v>
      </c>
      <c r="F20" s="37">
        <v>1888</v>
      </c>
      <c r="G20" s="38">
        <v>3.1860139388109825E-2</v>
      </c>
      <c r="H20" s="39">
        <v>0.10381355932203395</v>
      </c>
      <c r="I20" s="37">
        <v>2277</v>
      </c>
      <c r="J20" s="39">
        <v>-8.4760649978041336E-2</v>
      </c>
      <c r="K20" s="37">
        <v>19681</v>
      </c>
      <c r="L20" s="38">
        <v>3.3442934944222125E-2</v>
      </c>
      <c r="M20" s="37">
        <v>17759</v>
      </c>
      <c r="N20" s="38">
        <v>3.3111953044010052E-2</v>
      </c>
      <c r="O20" s="39">
        <v>0.10822681457289263</v>
      </c>
    </row>
    <row r="21" spans="2:15" ht="14.45" customHeight="1" thickBot="1" x14ac:dyDescent="0.25">
      <c r="B21" s="30">
        <v>11</v>
      </c>
      <c r="C21" s="31" t="s">
        <v>21</v>
      </c>
      <c r="D21" s="32">
        <v>2116</v>
      </c>
      <c r="E21" s="33">
        <v>3.3804616982187077E-2</v>
      </c>
      <c r="F21" s="32">
        <v>2372</v>
      </c>
      <c r="G21" s="33">
        <v>4.0027675121078653E-2</v>
      </c>
      <c r="H21" s="34">
        <v>-0.10792580101180438</v>
      </c>
      <c r="I21" s="32">
        <v>2012</v>
      </c>
      <c r="J21" s="34">
        <v>5.1689860834990053E-2</v>
      </c>
      <c r="K21" s="32">
        <v>19499</v>
      </c>
      <c r="L21" s="33">
        <v>3.3133671484039798E-2</v>
      </c>
      <c r="M21" s="32">
        <v>21804</v>
      </c>
      <c r="N21" s="33">
        <v>4.0653923316154916E-2</v>
      </c>
      <c r="O21" s="34">
        <v>-0.10571454778939648</v>
      </c>
    </row>
    <row r="22" spans="2:15" ht="14.45" customHeight="1" thickBot="1" x14ac:dyDescent="0.25">
      <c r="B22" s="35">
        <v>12</v>
      </c>
      <c r="C22" s="36" t="s">
        <v>81</v>
      </c>
      <c r="D22" s="37">
        <v>1744</v>
      </c>
      <c r="E22" s="38">
        <v>2.7861650291556832E-2</v>
      </c>
      <c r="F22" s="37">
        <v>1629</v>
      </c>
      <c r="G22" s="38">
        <v>2.7489495266541791E-2</v>
      </c>
      <c r="H22" s="39">
        <v>7.0595457335788758E-2</v>
      </c>
      <c r="I22" s="37">
        <v>2468</v>
      </c>
      <c r="J22" s="39">
        <v>-0.29335494327390599</v>
      </c>
      <c r="K22" s="37">
        <v>16361</v>
      </c>
      <c r="L22" s="38">
        <v>2.7801425670566444E-2</v>
      </c>
      <c r="M22" s="37">
        <v>11782</v>
      </c>
      <c r="N22" s="38">
        <v>2.1967736402079309E-2</v>
      </c>
      <c r="O22" s="39">
        <v>0.38864369377015784</v>
      </c>
    </row>
    <row r="23" spans="2:15" ht="14.45" customHeight="1" thickBot="1" x14ac:dyDescent="0.25">
      <c r="B23" s="30">
        <v>13</v>
      </c>
      <c r="C23" s="31" t="s">
        <v>33</v>
      </c>
      <c r="D23" s="32">
        <v>1105</v>
      </c>
      <c r="E23" s="33">
        <v>1.7653167185877467E-2</v>
      </c>
      <c r="F23" s="32">
        <v>924</v>
      </c>
      <c r="G23" s="33">
        <v>1.5592568217485952E-2</v>
      </c>
      <c r="H23" s="34">
        <v>0.19588744588744578</v>
      </c>
      <c r="I23" s="32">
        <v>921</v>
      </c>
      <c r="J23" s="34">
        <v>0.19978284473398489</v>
      </c>
      <c r="K23" s="32">
        <v>15023</v>
      </c>
      <c r="L23" s="33">
        <v>2.5527829463291955E-2</v>
      </c>
      <c r="M23" s="32">
        <v>14465</v>
      </c>
      <c r="N23" s="33">
        <v>2.6970234854530404E-2</v>
      </c>
      <c r="O23" s="34">
        <v>3.8575872796405175E-2</v>
      </c>
    </row>
    <row r="24" spans="2:15" ht="14.45" customHeight="1" thickBot="1" x14ac:dyDescent="0.25">
      <c r="B24" s="35">
        <v>14</v>
      </c>
      <c r="C24" s="36" t="s">
        <v>27</v>
      </c>
      <c r="D24" s="37">
        <v>1348</v>
      </c>
      <c r="E24" s="38">
        <v>2.153526639507948E-2</v>
      </c>
      <c r="F24" s="37">
        <v>1103</v>
      </c>
      <c r="G24" s="38">
        <v>1.8613206432778143E-2</v>
      </c>
      <c r="H24" s="39">
        <v>0.22212148685403443</v>
      </c>
      <c r="I24" s="37">
        <v>1208</v>
      </c>
      <c r="J24" s="39">
        <v>0.11589403973509937</v>
      </c>
      <c r="K24" s="37">
        <v>11662</v>
      </c>
      <c r="L24" s="38">
        <v>1.9816650948606192E-2</v>
      </c>
      <c r="M24" s="37">
        <v>9985</v>
      </c>
      <c r="N24" s="38">
        <v>1.8617199794157352E-2</v>
      </c>
      <c r="O24" s="39">
        <v>0.16795192789183777</v>
      </c>
    </row>
    <row r="25" spans="2:15" ht="14.45" customHeight="1" thickBot="1" x14ac:dyDescent="0.25">
      <c r="B25" s="30">
        <v>15</v>
      </c>
      <c r="C25" s="31" t="s">
        <v>62</v>
      </c>
      <c r="D25" s="32">
        <v>1332</v>
      </c>
      <c r="E25" s="33">
        <v>2.1279654924514738E-2</v>
      </c>
      <c r="F25" s="32">
        <v>1200</v>
      </c>
      <c r="G25" s="33">
        <v>2.02500885941376E-2</v>
      </c>
      <c r="H25" s="34">
        <v>0.1100000000000001</v>
      </c>
      <c r="I25" s="32">
        <v>1240</v>
      </c>
      <c r="J25" s="34">
        <v>7.4193548387096797E-2</v>
      </c>
      <c r="K25" s="32">
        <v>11582</v>
      </c>
      <c r="L25" s="33">
        <v>1.9680710966108465E-2</v>
      </c>
      <c r="M25" s="32">
        <v>12540</v>
      </c>
      <c r="N25" s="33">
        <v>2.3381040102026358E-2</v>
      </c>
      <c r="O25" s="34">
        <v>-7.6395534290271128E-2</v>
      </c>
    </row>
    <row r="26" spans="2:15" ht="14.45" customHeight="1" thickBot="1" x14ac:dyDescent="0.25">
      <c r="B26" s="35">
        <v>16</v>
      </c>
      <c r="C26" s="36" t="s">
        <v>77</v>
      </c>
      <c r="D26" s="37">
        <v>1084</v>
      </c>
      <c r="E26" s="38">
        <v>1.7317677130761242E-2</v>
      </c>
      <c r="F26" s="37">
        <v>1424</v>
      </c>
      <c r="G26" s="38">
        <v>2.4030105131709951E-2</v>
      </c>
      <c r="H26" s="39">
        <v>-0.2387640449438202</v>
      </c>
      <c r="I26" s="37">
        <v>1085</v>
      </c>
      <c r="J26" s="39">
        <v>-9.2165898617513342E-4</v>
      </c>
      <c r="K26" s="37">
        <v>11183</v>
      </c>
      <c r="L26" s="38">
        <v>1.900271030340105E-2</v>
      </c>
      <c r="M26" s="37">
        <v>10989</v>
      </c>
      <c r="N26" s="38">
        <v>2.0489174615723096E-2</v>
      </c>
      <c r="O26" s="39">
        <v>1.765401765401764E-2</v>
      </c>
    </row>
    <row r="27" spans="2:15" ht="14.45" customHeight="1" thickBot="1" x14ac:dyDescent="0.25">
      <c r="B27" s="30">
        <v>17</v>
      </c>
      <c r="C27" s="31" t="s">
        <v>95</v>
      </c>
      <c r="D27" s="32">
        <v>744</v>
      </c>
      <c r="E27" s="33">
        <v>1.1885933381260485E-2</v>
      </c>
      <c r="F27" s="32">
        <v>900</v>
      </c>
      <c r="G27" s="33">
        <v>1.51875664456032E-2</v>
      </c>
      <c r="H27" s="34">
        <v>-0.17333333333333334</v>
      </c>
      <c r="I27" s="32">
        <v>879</v>
      </c>
      <c r="J27" s="34">
        <v>-0.15358361774744023</v>
      </c>
      <c r="K27" s="32">
        <v>10824</v>
      </c>
      <c r="L27" s="33">
        <v>1.8392679631942497E-2</v>
      </c>
      <c r="M27" s="32">
        <v>6090</v>
      </c>
      <c r="N27" s="33">
        <v>1.1354907035194619E-2</v>
      </c>
      <c r="O27" s="34">
        <v>0.77733990147783261</v>
      </c>
    </row>
    <row r="28" spans="2:15" ht="14.45" customHeight="1" thickBot="1" x14ac:dyDescent="0.25">
      <c r="B28" s="35">
        <v>18</v>
      </c>
      <c r="C28" s="36" t="s">
        <v>99</v>
      </c>
      <c r="D28" s="37">
        <v>1354</v>
      </c>
      <c r="E28" s="38">
        <v>2.1631120696541259E-2</v>
      </c>
      <c r="F28" s="37">
        <v>873</v>
      </c>
      <c r="G28" s="38">
        <v>1.4731939452235103E-2</v>
      </c>
      <c r="H28" s="39">
        <v>0.55097365406643761</v>
      </c>
      <c r="I28" s="37">
        <v>1365</v>
      </c>
      <c r="J28" s="39">
        <v>-8.05860805860803E-3</v>
      </c>
      <c r="K28" s="37">
        <v>10773</v>
      </c>
      <c r="L28" s="38">
        <v>1.8306017893100195E-2</v>
      </c>
      <c r="M28" s="37">
        <v>4477</v>
      </c>
      <c r="N28" s="38">
        <v>8.3474415101094102E-3</v>
      </c>
      <c r="O28" s="39">
        <v>1.4062988608443154</v>
      </c>
    </row>
    <row r="29" spans="2:15" ht="14.45" customHeight="1" thickBot="1" x14ac:dyDescent="0.25">
      <c r="B29" s="30">
        <v>19</v>
      </c>
      <c r="C29" s="31" t="s">
        <v>20</v>
      </c>
      <c r="D29" s="32">
        <v>1092</v>
      </c>
      <c r="E29" s="33">
        <v>1.7445482866043614E-2</v>
      </c>
      <c r="F29" s="32">
        <v>1361</v>
      </c>
      <c r="G29" s="33">
        <v>2.2966975480517727E-2</v>
      </c>
      <c r="H29" s="34">
        <v>-0.19764878765613525</v>
      </c>
      <c r="I29" s="32">
        <v>954</v>
      </c>
      <c r="J29" s="34">
        <v>0.14465408805031443</v>
      </c>
      <c r="K29" s="32">
        <v>10004</v>
      </c>
      <c r="L29" s="33">
        <v>1.6999294811340795E-2</v>
      </c>
      <c r="M29" s="32">
        <v>10296</v>
      </c>
      <c r="N29" s="33">
        <v>1.9197064504821639E-2</v>
      </c>
      <c r="O29" s="34">
        <v>-2.8360528360528381E-2</v>
      </c>
    </row>
    <row r="30" spans="2:15" ht="14.45" customHeight="1" thickBot="1" x14ac:dyDescent="0.25">
      <c r="B30" s="35">
        <v>20</v>
      </c>
      <c r="C30" s="36" t="s">
        <v>26</v>
      </c>
      <c r="D30" s="37">
        <v>1093</v>
      </c>
      <c r="E30" s="38">
        <v>1.746145858295391E-2</v>
      </c>
      <c r="F30" s="37">
        <v>1064</v>
      </c>
      <c r="G30" s="38">
        <v>1.7955078553468673E-2</v>
      </c>
      <c r="H30" s="39">
        <v>2.7255639097744311E-2</v>
      </c>
      <c r="I30" s="37">
        <v>948</v>
      </c>
      <c r="J30" s="39">
        <v>0.15295358649789037</v>
      </c>
      <c r="K30" s="37">
        <v>9868</v>
      </c>
      <c r="L30" s="38">
        <v>1.6768196841094658E-2</v>
      </c>
      <c r="M30" s="37">
        <v>7790</v>
      </c>
      <c r="N30" s="38">
        <v>1.4524585517925464E-2</v>
      </c>
      <c r="O30" s="39">
        <v>0.26675224646983309</v>
      </c>
    </row>
    <row r="31" spans="2:15" ht="14.45" customHeight="1" thickBot="1" x14ac:dyDescent="0.25">
      <c r="B31" s="84" t="s">
        <v>40</v>
      </c>
      <c r="C31" s="85"/>
      <c r="D31" s="40">
        <f>SUM(D11:D30)</f>
        <v>52694</v>
      </c>
      <c r="E31" s="41">
        <f>D31/D33</f>
        <v>0.84182442687115588</v>
      </c>
      <c r="F31" s="40">
        <f>SUM(F11:F30)</f>
        <v>51476</v>
      </c>
      <c r="G31" s="41">
        <f>F31/F33</f>
        <v>0.86866130039318923</v>
      </c>
      <c r="H31" s="42">
        <f>D31/F31-1</f>
        <v>2.3661512161007092E-2</v>
      </c>
      <c r="I31" s="40">
        <f>SUM(I11:I30)</f>
        <v>51776</v>
      </c>
      <c r="J31" s="41">
        <f>D31/I31-1</f>
        <v>1.7730222496909809E-2</v>
      </c>
      <c r="K31" s="40">
        <f>SUM(K11:K30)</f>
        <v>489184</v>
      </c>
      <c r="L31" s="41">
        <f>K31/K33</f>
        <v>0.83124580497710265</v>
      </c>
      <c r="M31" s="40">
        <f>SUM(M11:M30)</f>
        <v>460234</v>
      </c>
      <c r="N31" s="41">
        <f>M31/M33</f>
        <v>0.85811400401244009</v>
      </c>
      <c r="O31" s="42">
        <f>K31/M31-1</f>
        <v>6.2902784235845166E-2</v>
      </c>
    </row>
    <row r="32" spans="2:15" ht="14.45" customHeight="1" thickBot="1" x14ac:dyDescent="0.25">
      <c r="B32" s="84" t="s">
        <v>12</v>
      </c>
      <c r="C32" s="85"/>
      <c r="D32" s="40">
        <f>D33-SUM(D11:D30)</f>
        <v>9901</v>
      </c>
      <c r="E32" s="41">
        <f>D32/D33</f>
        <v>0.15817557312884414</v>
      </c>
      <c r="F32" s="40">
        <f>F33-SUM(F11:F30)</f>
        <v>7783</v>
      </c>
      <c r="G32" s="41">
        <f>F32/F33</f>
        <v>0.13133869960681077</v>
      </c>
      <c r="H32" s="42">
        <f>D32/F32-1</f>
        <v>0.27213156880380307</v>
      </c>
      <c r="I32" s="40">
        <f>I33-SUM(I11:I30)</f>
        <v>10713</v>
      </c>
      <c r="J32" s="41">
        <f>D32/I32-1</f>
        <v>-7.5795762158125668E-2</v>
      </c>
      <c r="K32" s="40">
        <f>K33-SUM(K11:K30)</f>
        <v>99311</v>
      </c>
      <c r="L32" s="41">
        <f>K32/K33</f>
        <v>0.1687541950228974</v>
      </c>
      <c r="M32" s="40">
        <f>M33-SUM(M11:M30)</f>
        <v>76098</v>
      </c>
      <c r="N32" s="41">
        <f>M32/M33</f>
        <v>0.14188599598755994</v>
      </c>
      <c r="O32" s="42">
        <f>K32/M32-1</f>
        <v>0.30504086835396471</v>
      </c>
    </row>
    <row r="33" spans="2:16" ht="14.45" customHeight="1" thickBot="1" x14ac:dyDescent="0.25">
      <c r="B33" s="86" t="s">
        <v>13</v>
      </c>
      <c r="C33" s="87"/>
      <c r="D33" s="43">
        <v>62595</v>
      </c>
      <c r="E33" s="44">
        <v>1</v>
      </c>
      <c r="F33" s="43">
        <v>59259</v>
      </c>
      <c r="G33" s="44">
        <v>0.99999999999999922</v>
      </c>
      <c r="H33" s="45">
        <v>5.6295246291702572E-2</v>
      </c>
      <c r="I33" s="43">
        <v>62489</v>
      </c>
      <c r="J33" s="45">
        <v>1.6962985485444726E-3</v>
      </c>
      <c r="K33" s="43">
        <v>588495</v>
      </c>
      <c r="L33" s="44">
        <v>1</v>
      </c>
      <c r="M33" s="43">
        <v>536332</v>
      </c>
      <c r="N33" s="44">
        <v>0.99999999999999922</v>
      </c>
      <c r="O33" s="45">
        <v>9.7258787467464192E-2</v>
      </c>
      <c r="P33" s="46"/>
    </row>
    <row r="34" spans="2:16" ht="14.45" customHeight="1" x14ac:dyDescent="0.2">
      <c r="B34" s="47" t="s">
        <v>68</v>
      </c>
    </row>
    <row r="35" spans="2:16" x14ac:dyDescent="0.2">
      <c r="B35" s="48" t="s">
        <v>67</v>
      </c>
    </row>
  </sheetData>
  <mergeCells count="26">
    <mergeCell ref="O9:O10"/>
    <mergeCell ref="K7:L8"/>
    <mergeCell ref="M7:N8"/>
    <mergeCell ref="J9:J10"/>
    <mergeCell ref="D7:E8"/>
    <mergeCell ref="F7:G8"/>
    <mergeCell ref="H9:H10"/>
    <mergeCell ref="B2:O2"/>
    <mergeCell ref="B3:O3"/>
    <mergeCell ref="O7:O8"/>
    <mergeCell ref="H7:H8"/>
    <mergeCell ref="I7:I8"/>
    <mergeCell ref="J7:J8"/>
    <mergeCell ref="B5:B7"/>
    <mergeCell ref="D5:H5"/>
    <mergeCell ref="I5:J5"/>
    <mergeCell ref="K5:O5"/>
    <mergeCell ref="C5:C7"/>
    <mergeCell ref="D6:H6"/>
    <mergeCell ref="I6:J6"/>
    <mergeCell ref="K6:O6"/>
    <mergeCell ref="B31:C31"/>
    <mergeCell ref="B32:C32"/>
    <mergeCell ref="B33:C33"/>
    <mergeCell ref="B8:B10"/>
    <mergeCell ref="C8:C10"/>
  </mergeCells>
  <conditionalFormatting sqref="D11:O30">
    <cfRule type="cellIs" dxfId="1" priority="1" operator="equal">
      <formula>0</formula>
    </cfRule>
  </conditionalFormatting>
  <conditionalFormatting sqref="J11:J30 H11:H32 O11:O3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Tabele zbiorcze i wykresy</vt:lpstr>
      <vt:lpstr>Samochody osobowe </vt:lpstr>
      <vt:lpstr>Samochody osobowe INDYW</vt:lpstr>
      <vt:lpstr>Samochody osobowe REGON</vt:lpstr>
      <vt:lpstr>Samochody dostawcze</vt:lpstr>
      <vt:lpstr>Samochody osobowe i dostawcze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2022-11-16T14:23:11Z</cp:lastPrinted>
  <dcterms:created xsi:type="dcterms:W3CDTF">2011-02-07T09:02:19Z</dcterms:created>
  <dcterms:modified xsi:type="dcterms:W3CDTF">2026-11-03T09:53:29Z</dcterms:modified>
</cp:coreProperties>
</file>